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40" windowHeight="7650"/>
  </bookViews>
  <sheets>
    <sheet name="別表4国籍・在留資格" sheetId="7" r:id="rId1"/>
    <sheet name="Sheet1" sheetId="1" r:id="rId2"/>
  </sheets>
  <externalReferences>
    <externalReference r:id="rId3"/>
  </externalReferences>
  <definedNames>
    <definedName name="_xlnm.Print_Area" localSheetId="0">別表4国籍・在留資格!$B$2:$P$36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31" i="7" l="1"/>
  <c r="P32" i="7" s="1"/>
  <c r="O31" i="7"/>
  <c r="O32" i="7" s="1"/>
  <c r="N31" i="7"/>
  <c r="N32" i="7" s="1"/>
  <c r="M31" i="7"/>
  <c r="M32" i="7" s="1"/>
  <c r="L31" i="7"/>
  <c r="L32" i="7" s="1"/>
  <c r="K31" i="7"/>
  <c r="K32" i="7" s="1"/>
  <c r="J31" i="7"/>
  <c r="J32" i="7" s="1"/>
  <c r="I31" i="7"/>
  <c r="I32" i="7" s="1"/>
  <c r="H31" i="7"/>
  <c r="H32" i="7" s="1"/>
  <c r="G31" i="7"/>
  <c r="G32" i="7" s="1"/>
  <c r="F31" i="7"/>
  <c r="F32" i="7" s="1"/>
  <c r="E31" i="7"/>
  <c r="E32" i="7" s="1"/>
  <c r="D31" i="7"/>
  <c r="P29" i="7"/>
  <c r="P30" i="7" s="1"/>
  <c r="O29" i="7"/>
  <c r="O30" i="7" s="1"/>
  <c r="N29" i="7"/>
  <c r="N30" i="7" s="1"/>
  <c r="M29" i="7"/>
  <c r="M30" i="7" s="1"/>
  <c r="L29" i="7"/>
  <c r="L30" i="7" s="1"/>
  <c r="K29" i="7"/>
  <c r="K30" i="7" s="1"/>
  <c r="J29" i="7"/>
  <c r="J30" i="7" s="1"/>
  <c r="I29" i="7"/>
  <c r="I30" i="7" s="1"/>
  <c r="H29" i="7"/>
  <c r="H30" i="7" s="1"/>
  <c r="G29" i="7"/>
  <c r="G30" i="7" s="1"/>
  <c r="F29" i="7"/>
  <c r="F30" i="7" s="1"/>
  <c r="E29" i="7"/>
  <c r="E30" i="7" s="1"/>
  <c r="D29" i="7"/>
  <c r="P27" i="7"/>
  <c r="P28" i="7" s="1"/>
  <c r="O27" i="7"/>
  <c r="O28" i="7" s="1"/>
  <c r="N27" i="7"/>
  <c r="N28" i="7" s="1"/>
  <c r="M27" i="7"/>
  <c r="M28" i="7" s="1"/>
  <c r="L27" i="7"/>
  <c r="L28" i="7" s="1"/>
  <c r="K27" i="7"/>
  <c r="K28" i="7" s="1"/>
  <c r="J27" i="7"/>
  <c r="J28" i="7" s="1"/>
  <c r="I27" i="7"/>
  <c r="I28" i="7" s="1"/>
  <c r="H27" i="7"/>
  <c r="H28" i="7" s="1"/>
  <c r="G27" i="7"/>
  <c r="G28" i="7" s="1"/>
  <c r="F27" i="7"/>
  <c r="F28" i="7" s="1"/>
  <c r="E27" i="7"/>
  <c r="E28" i="7" s="1"/>
  <c r="D27" i="7"/>
  <c r="P25" i="7"/>
  <c r="P26" i="7" s="1"/>
  <c r="O25" i="7"/>
  <c r="O26" i="7" s="1"/>
  <c r="N25" i="7"/>
  <c r="N26" i="7" s="1"/>
  <c r="M25" i="7"/>
  <c r="M26" i="7" s="1"/>
  <c r="L25" i="7"/>
  <c r="L26" i="7" s="1"/>
  <c r="K25" i="7"/>
  <c r="K26" i="7" s="1"/>
  <c r="J25" i="7"/>
  <c r="J26" i="7" s="1"/>
  <c r="I25" i="7"/>
  <c r="I26" i="7" s="1"/>
  <c r="H25" i="7"/>
  <c r="H26" i="7" s="1"/>
  <c r="G25" i="7"/>
  <c r="G26" i="7" s="1"/>
  <c r="F25" i="7"/>
  <c r="F26" i="7" s="1"/>
  <c r="E25" i="7"/>
  <c r="E26" i="7" s="1"/>
  <c r="D25" i="7"/>
  <c r="P23" i="7"/>
  <c r="P24" i="7" s="1"/>
  <c r="O23" i="7"/>
  <c r="N23" i="7"/>
  <c r="N24" i="7" s="1"/>
  <c r="M23" i="7"/>
  <c r="L23" i="7"/>
  <c r="L24" i="7" s="1"/>
  <c r="K23" i="7"/>
  <c r="J23" i="7"/>
  <c r="J24" i="7" s="1"/>
  <c r="I23" i="7"/>
  <c r="H23" i="7"/>
  <c r="H24" i="7" s="1"/>
  <c r="G23" i="7"/>
  <c r="F23" i="7"/>
  <c r="F24" i="7" s="1"/>
  <c r="E23" i="7"/>
  <c r="D23" i="7"/>
  <c r="P21" i="7"/>
  <c r="P22" i="7" s="1"/>
  <c r="O21" i="7"/>
  <c r="N21" i="7"/>
  <c r="N22" i="7" s="1"/>
  <c r="M21" i="7"/>
  <c r="L21" i="7"/>
  <c r="L22" i="7" s="1"/>
  <c r="K21" i="7"/>
  <c r="J21" i="7"/>
  <c r="J22" i="7" s="1"/>
  <c r="I21" i="7"/>
  <c r="H21" i="7"/>
  <c r="H22" i="7" s="1"/>
  <c r="G21" i="7"/>
  <c r="F21" i="7"/>
  <c r="F22" i="7" s="1"/>
  <c r="E21" i="7"/>
  <c r="D21" i="7"/>
  <c r="P19" i="7"/>
  <c r="P20" i="7" s="1"/>
  <c r="O19" i="7"/>
  <c r="N19" i="7"/>
  <c r="N20" i="7" s="1"/>
  <c r="M19" i="7"/>
  <c r="L19" i="7"/>
  <c r="L20" i="7" s="1"/>
  <c r="K19" i="7"/>
  <c r="J19" i="7"/>
  <c r="J20" i="7" s="1"/>
  <c r="I19" i="7"/>
  <c r="H19" i="7"/>
  <c r="H20" i="7" s="1"/>
  <c r="G19" i="7"/>
  <c r="F19" i="7"/>
  <c r="F20" i="7" s="1"/>
  <c r="E19" i="7"/>
  <c r="D19" i="7"/>
  <c r="P17" i="7"/>
  <c r="P18" i="7" s="1"/>
  <c r="O17" i="7"/>
  <c r="N17" i="7"/>
  <c r="N18" i="7" s="1"/>
  <c r="M17" i="7"/>
  <c r="L17" i="7"/>
  <c r="L18" i="7" s="1"/>
  <c r="K17" i="7"/>
  <c r="J17" i="7"/>
  <c r="J18" i="7" s="1"/>
  <c r="I17" i="7"/>
  <c r="H17" i="7"/>
  <c r="H18" i="7" s="1"/>
  <c r="G17" i="7"/>
  <c r="F17" i="7"/>
  <c r="F18" i="7" s="1"/>
  <c r="E17" i="7"/>
  <c r="D17" i="7"/>
  <c r="P15" i="7"/>
  <c r="P16" i="7" s="1"/>
  <c r="O15" i="7"/>
  <c r="N15" i="7"/>
  <c r="N16" i="7" s="1"/>
  <c r="M15" i="7"/>
  <c r="L15" i="7"/>
  <c r="L16" i="7" s="1"/>
  <c r="K15" i="7"/>
  <c r="J15" i="7"/>
  <c r="J16" i="7" s="1"/>
  <c r="I15" i="7"/>
  <c r="H15" i="7"/>
  <c r="H16" i="7" s="1"/>
  <c r="G15" i="7"/>
  <c r="F15" i="7"/>
  <c r="F16" i="7" s="1"/>
  <c r="E15" i="7"/>
  <c r="D15" i="7"/>
  <c r="P13" i="7"/>
  <c r="P14" i="7" s="1"/>
  <c r="O13" i="7"/>
  <c r="N13" i="7"/>
  <c r="N14" i="7" s="1"/>
  <c r="M13" i="7"/>
  <c r="L13" i="7"/>
  <c r="L14" i="7" s="1"/>
  <c r="K13" i="7"/>
  <c r="J13" i="7"/>
  <c r="J14" i="7" s="1"/>
  <c r="I13" i="7"/>
  <c r="H13" i="7"/>
  <c r="H14" i="7" s="1"/>
  <c r="G13" i="7"/>
  <c r="F13" i="7"/>
  <c r="F14" i="7" s="1"/>
  <c r="E13" i="7"/>
  <c r="D13" i="7"/>
  <c r="P11" i="7"/>
  <c r="O11" i="7"/>
  <c r="N11" i="7"/>
  <c r="M11" i="7"/>
  <c r="L11" i="7"/>
  <c r="K11" i="7"/>
  <c r="J11" i="7"/>
  <c r="I11" i="7"/>
  <c r="H11" i="7"/>
  <c r="G11" i="7"/>
  <c r="F11" i="7"/>
  <c r="E11" i="7"/>
  <c r="D11" i="7"/>
  <c r="P9" i="7"/>
  <c r="O9" i="7"/>
  <c r="N9" i="7"/>
  <c r="M9" i="7"/>
  <c r="L9" i="7"/>
  <c r="K9" i="7"/>
  <c r="J9" i="7"/>
  <c r="I9" i="7"/>
  <c r="H9" i="7"/>
  <c r="G9" i="7"/>
  <c r="F9" i="7"/>
  <c r="E9" i="7"/>
  <c r="D9" i="7"/>
  <c r="P7" i="7"/>
  <c r="O7" i="7"/>
  <c r="O8" i="7" s="1"/>
  <c r="N7" i="7"/>
  <c r="N8" i="7" s="1"/>
  <c r="M7" i="7"/>
  <c r="M8" i="7" s="1"/>
  <c r="L7" i="7"/>
  <c r="L8" i="7" s="1"/>
  <c r="K7" i="7"/>
  <c r="K8" i="7" s="1"/>
  <c r="J7" i="7"/>
  <c r="J8" i="7" s="1"/>
  <c r="I7" i="7"/>
  <c r="I8" i="7" s="1"/>
  <c r="H7" i="7"/>
  <c r="H8" i="7" s="1"/>
  <c r="G7" i="7"/>
  <c r="G8" i="7" s="1"/>
  <c r="F7" i="7"/>
  <c r="F8" i="7" s="1"/>
  <c r="E7" i="7"/>
  <c r="E8" i="7" s="1"/>
  <c r="D7" i="7"/>
  <c r="P8" i="7" l="1"/>
  <c r="D10" i="7"/>
  <c r="F10" i="7"/>
  <c r="H10" i="7"/>
  <c r="J10" i="7"/>
  <c r="L10" i="7"/>
  <c r="N10" i="7"/>
  <c r="P10" i="7"/>
  <c r="G10" i="7"/>
  <c r="K10" i="7"/>
  <c r="O10" i="7"/>
  <c r="D14" i="7"/>
  <c r="D18" i="7"/>
  <c r="D22" i="7"/>
  <c r="D26" i="7"/>
  <c r="D30" i="7"/>
  <c r="E10" i="7"/>
  <c r="I10" i="7"/>
  <c r="M10" i="7"/>
  <c r="D12" i="7"/>
  <c r="O12" i="7"/>
  <c r="M12" i="7"/>
  <c r="K12" i="7"/>
  <c r="I12" i="7"/>
  <c r="G12" i="7"/>
  <c r="E12" i="7"/>
  <c r="F12" i="7"/>
  <c r="H12" i="7"/>
  <c r="J12" i="7"/>
  <c r="L12" i="7"/>
  <c r="N12" i="7"/>
  <c r="P12" i="7"/>
  <c r="D16" i="7"/>
  <c r="D20" i="7"/>
  <c r="D24" i="7"/>
  <c r="D28" i="7"/>
  <c r="D32" i="7"/>
  <c r="E14" i="7"/>
  <c r="G14" i="7"/>
  <c r="I14" i="7"/>
  <c r="K14" i="7"/>
  <c r="M14" i="7"/>
  <c r="O14" i="7"/>
  <c r="E16" i="7"/>
  <c r="G16" i="7"/>
  <c r="I16" i="7"/>
  <c r="K16" i="7"/>
  <c r="M16" i="7"/>
  <c r="O16" i="7"/>
  <c r="E18" i="7"/>
  <c r="G18" i="7"/>
  <c r="I18" i="7"/>
  <c r="K18" i="7"/>
  <c r="M18" i="7"/>
  <c r="O18" i="7"/>
  <c r="E20" i="7"/>
  <c r="G20" i="7"/>
  <c r="I20" i="7"/>
  <c r="K20" i="7"/>
  <c r="M20" i="7"/>
  <c r="O20" i="7"/>
  <c r="E22" i="7"/>
  <c r="G22" i="7"/>
  <c r="I22" i="7"/>
  <c r="K22" i="7"/>
  <c r="M22" i="7"/>
  <c r="O22" i="7"/>
  <c r="E24" i="7"/>
  <c r="G24" i="7"/>
  <c r="I24" i="7"/>
  <c r="K24" i="7"/>
  <c r="M24" i="7"/>
  <c r="O24" i="7"/>
</calcChain>
</file>

<file path=xl/sharedStrings.xml><?xml version="1.0" encoding="utf-8"?>
<sst xmlns="http://schemas.openxmlformats.org/spreadsheetml/2006/main" count="35" uniqueCount="33">
  <si>
    <t>韓国</t>
    <rPh sb="0" eb="2">
      <t>カンコク</t>
    </rPh>
    <phoneticPr fontId="5"/>
  </si>
  <si>
    <t>フィリピン</t>
  </si>
  <si>
    <t>ブラジル</t>
  </si>
  <si>
    <t>ペルー</t>
  </si>
  <si>
    <t>その他</t>
    <rPh sb="2" eb="3">
      <t>タ</t>
    </rPh>
    <phoneticPr fontId="5"/>
  </si>
  <si>
    <t>［別表４］国籍別・在留資格別外国人労働者数（滋賀労働局）</t>
    <rPh sb="1" eb="2">
      <t>ベツ</t>
    </rPh>
    <rPh sb="2" eb="3">
      <t>ヒョウ</t>
    </rPh>
    <rPh sb="5" eb="6">
      <t>クニ</t>
    </rPh>
    <rPh sb="6" eb="7">
      <t>セキ</t>
    </rPh>
    <rPh sb="7" eb="8">
      <t>ベツ</t>
    </rPh>
    <rPh sb="9" eb="10">
      <t>ザイ</t>
    </rPh>
    <rPh sb="10" eb="11">
      <t>ドメ</t>
    </rPh>
    <rPh sb="11" eb="12">
      <t>シ</t>
    </rPh>
    <rPh sb="12" eb="13">
      <t>カク</t>
    </rPh>
    <rPh sb="13" eb="14">
      <t>ベツ</t>
    </rPh>
    <rPh sb="14" eb="15">
      <t>ガイ</t>
    </rPh>
    <rPh sb="15" eb="16">
      <t>コク</t>
    </rPh>
    <rPh sb="16" eb="17">
      <t>ジン</t>
    </rPh>
    <rPh sb="17" eb="18">
      <t>ロウ</t>
    </rPh>
    <rPh sb="18" eb="19">
      <t>ハタラキ</t>
    </rPh>
    <rPh sb="19" eb="20">
      <t>シャ</t>
    </rPh>
    <rPh sb="20" eb="21">
      <t>スウ</t>
    </rPh>
    <rPh sb="22" eb="24">
      <t>シガ</t>
    </rPh>
    <rPh sb="24" eb="27">
      <t>ロウドウキョク</t>
    </rPh>
    <phoneticPr fontId="5"/>
  </si>
  <si>
    <t>令和元年10月末現在</t>
    <rPh sb="0" eb="2">
      <t>レイワ</t>
    </rPh>
    <rPh sb="2" eb="4">
      <t>ガンネン</t>
    </rPh>
    <rPh sb="6" eb="8">
      <t>ガツマツ</t>
    </rPh>
    <rPh sb="8" eb="10">
      <t>ゲンザイ</t>
    </rPh>
    <phoneticPr fontId="5"/>
  </si>
  <si>
    <t>（単位：人）</t>
    <rPh sb="1" eb="3">
      <t>タンイ</t>
    </rPh>
    <rPh sb="4" eb="5">
      <t>ヒト</t>
    </rPh>
    <phoneticPr fontId="5"/>
  </si>
  <si>
    <t>全在留
資格計</t>
    <phoneticPr fontId="3"/>
  </si>
  <si>
    <t>①専門的・技術的分野の
在留資格</t>
    <rPh sb="1" eb="3">
      <t>センモン</t>
    </rPh>
    <rPh sb="3" eb="4">
      <t>テキ</t>
    </rPh>
    <rPh sb="5" eb="8">
      <t>ギジュツテキ</t>
    </rPh>
    <rPh sb="8" eb="10">
      <t>ブンヤ</t>
    </rPh>
    <rPh sb="12" eb="14">
      <t>ザイリュウ</t>
    </rPh>
    <rPh sb="14" eb="16">
      <t>シカク</t>
    </rPh>
    <phoneticPr fontId="3"/>
  </si>
  <si>
    <t>②特定活動</t>
    <rPh sb="1" eb="3">
      <t>トクテイ</t>
    </rPh>
    <rPh sb="3" eb="5">
      <t>カツドウ</t>
    </rPh>
    <phoneticPr fontId="5"/>
  </si>
  <si>
    <t>③技能実習</t>
    <rPh sb="1" eb="3">
      <t>ギノウ</t>
    </rPh>
    <rPh sb="3" eb="5">
      <t>ジッシュウ</t>
    </rPh>
    <phoneticPr fontId="5"/>
  </si>
  <si>
    <t>④資格外活動</t>
    <rPh sb="1" eb="4">
      <t>シカクガイ</t>
    </rPh>
    <rPh sb="4" eb="6">
      <t>カツドウ</t>
    </rPh>
    <phoneticPr fontId="5"/>
  </si>
  <si>
    <t>⑤身分に基づく在留資格　</t>
    <rPh sb="1" eb="2">
      <t>ミ</t>
    </rPh>
    <rPh sb="2" eb="3">
      <t>ブン</t>
    </rPh>
    <rPh sb="4" eb="5">
      <t>モト</t>
    </rPh>
    <rPh sb="7" eb="8">
      <t>ザイ</t>
    </rPh>
    <rPh sb="8" eb="9">
      <t>ドメ</t>
    </rPh>
    <rPh sb="9" eb="10">
      <t>シ</t>
    </rPh>
    <rPh sb="10" eb="11">
      <t>カク</t>
    </rPh>
    <phoneticPr fontId="5"/>
  </si>
  <si>
    <t>⑥不明</t>
    <rPh sb="1" eb="3">
      <t>フメイ</t>
    </rPh>
    <phoneticPr fontId="5"/>
  </si>
  <si>
    <t>計</t>
    <rPh sb="0" eb="1">
      <t>ケイ</t>
    </rPh>
    <phoneticPr fontId="5"/>
  </si>
  <si>
    <t>うち技術・人文
知識・国際業務</t>
    <phoneticPr fontId="5"/>
  </si>
  <si>
    <t>うち留学</t>
    <rPh sb="2" eb="4">
      <t>リュウガク</t>
    </rPh>
    <phoneticPr fontId="5"/>
  </si>
  <si>
    <t>うち永住者</t>
    <rPh sb="2" eb="5">
      <t>エイジュウシャ</t>
    </rPh>
    <phoneticPr fontId="5"/>
  </si>
  <si>
    <t>うち日本人の
配偶者等</t>
    <rPh sb="2" eb="5">
      <t>ニホンジン</t>
    </rPh>
    <rPh sb="7" eb="10">
      <t>ハイグウシャ</t>
    </rPh>
    <rPh sb="10" eb="11">
      <t>トウ</t>
    </rPh>
    <phoneticPr fontId="5"/>
  </si>
  <si>
    <t>うち永住者の
配偶者等</t>
    <rPh sb="2" eb="5">
      <t>エイジュウシャ</t>
    </rPh>
    <rPh sb="7" eb="10">
      <t>ハイグウシャ</t>
    </rPh>
    <rPh sb="10" eb="11">
      <t>トウ</t>
    </rPh>
    <phoneticPr fontId="5"/>
  </si>
  <si>
    <t>うち定住者</t>
    <rPh sb="2" eb="5">
      <t>テイジュウシャ</t>
    </rPh>
    <phoneticPr fontId="5"/>
  </si>
  <si>
    <t>総数</t>
    <rPh sb="0" eb="2">
      <t>ソウスウ</t>
    </rPh>
    <phoneticPr fontId="5"/>
  </si>
  <si>
    <t>中国
（香港等を含む）</t>
    <phoneticPr fontId="5"/>
  </si>
  <si>
    <t>ベトナム</t>
    <phoneticPr fontId="5"/>
  </si>
  <si>
    <t>ネパール</t>
    <phoneticPr fontId="5"/>
  </si>
  <si>
    <t>インドネシア</t>
    <phoneticPr fontId="4"/>
  </si>
  <si>
    <t>Ｇ７/８＋オーストラリア
＋ニュージーランド</t>
    <phoneticPr fontId="5"/>
  </si>
  <si>
    <t>うちアメリカ</t>
    <phoneticPr fontId="5"/>
  </si>
  <si>
    <t>うちイギリス</t>
    <phoneticPr fontId="5"/>
  </si>
  <si>
    <t>注1：［　］内は、外国人労働者数総数に対する当該国籍の者の比率。（　）内は、国籍別の外国人労働者総数に対する当該在留資格の外国人労働者数の比率を示す。</t>
    <phoneticPr fontId="4"/>
  </si>
  <si>
    <t>注2：在留資格「特定活動」（②）は、ワーキング・ホリデー、外交官等に雇用される家事使用人等の合計。</t>
    <rPh sb="0" eb="1">
      <t>チュウ</t>
    </rPh>
    <phoneticPr fontId="5"/>
  </si>
  <si>
    <t>注3：在留資格「特定技能」は、①専門的・技術的分野の在留資格に含む。</t>
    <rPh sb="0" eb="1">
      <t>チュウ</t>
    </rPh>
    <rPh sb="10" eb="12">
      <t>ギノウ</t>
    </rPh>
    <rPh sb="16" eb="19">
      <t>センモンテキ</t>
    </rPh>
    <rPh sb="20" eb="23">
      <t>ギジュツテキ</t>
    </rPh>
    <rPh sb="23" eb="25">
      <t>ブンヤ</t>
    </rPh>
    <rPh sb="26" eb="28">
      <t>ザイリュウ</t>
    </rPh>
    <rPh sb="28" eb="30">
      <t>シカク</t>
    </rPh>
    <rPh sb="31" eb="32">
      <t>フク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</si>
</sst>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7" formatCode="#,##0_ "/>
    <numFmt numFmtId="187" formatCode="\(0.0%\)"/>
    <numFmt numFmtId="188" formatCode="&quot;[&quot;0.0%&quot;]&quot;"/>
  </numFmts>
  <fonts count="15">
    <font>
      <sz val="11"/>
      <color theme="1"/>
      <name val="ＭＳ Ｐゴシック"/>
      <family val="2"/>
      <charset val="128"/>
      <scheme val="minor"/>
    </font>
    <font>
      <sz val="11"/>
      <color theme="1"/>
      <name val="ＭＳ Ｐゴシック"/>
      <family val="2"/>
      <charset val="128"/>
      <scheme val="minor"/>
    </font>
    <font>
      <sz val="11"/>
      <name val="MS PGothic"/>
      <family val="3"/>
      <charset val="128"/>
    </font>
    <font>
      <sz val="6"/>
      <name val="ＭＳ Ｐゴシック"/>
      <family val="2"/>
      <charset val="128"/>
      <scheme val="minor"/>
    </font>
    <font>
      <sz val="6"/>
      <name val="MS PGothic"/>
      <family val="3"/>
      <charset val="128"/>
    </font>
    <font>
      <sz val="6"/>
      <name val="明朝"/>
      <family val="3"/>
      <charset val="128"/>
    </font>
    <font>
      <sz val="11"/>
      <name val="明朝"/>
      <family val="3"/>
      <charset val="128"/>
    </font>
    <font>
      <b/>
      <sz val="20"/>
      <color theme="1"/>
      <name val="游ゴシック"/>
      <family val="3"/>
      <charset val="128"/>
    </font>
    <font>
      <sz val="11"/>
      <color theme="1"/>
      <name val="游ゴシック"/>
      <family val="3"/>
      <charset val="128"/>
    </font>
    <font>
      <sz val="18"/>
      <color theme="1"/>
      <name val="游ゴシック"/>
      <family val="3"/>
      <charset val="128"/>
    </font>
    <font>
      <sz val="16"/>
      <color theme="1"/>
      <name val="游ゴシック"/>
      <family val="3"/>
      <charset val="128"/>
    </font>
    <font>
      <sz val="12"/>
      <color theme="1"/>
      <name val="游ゴシック"/>
      <family val="3"/>
      <charset val="128"/>
    </font>
    <font>
      <b/>
      <sz val="16"/>
      <color theme="1"/>
      <name val="游ゴシック"/>
      <family val="3"/>
      <charset val="128"/>
    </font>
    <font>
      <b/>
      <sz val="14"/>
      <color theme="1"/>
      <name val="游ゴシック"/>
      <family val="3"/>
      <charset val="128"/>
    </font>
    <font>
      <sz val="14"/>
      <color theme="1"/>
      <name val="游ゴシック"/>
      <family val="3"/>
      <charset val="128"/>
    </font>
  </fonts>
  <fills count="2">
    <fill>
      <patternFill patternType="none"/>
    </fill>
    <fill>
      <patternFill patternType="gray125"/>
    </fill>
  </fills>
  <borders count="3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top style="hair">
        <color indexed="64"/>
      </top>
      <bottom/>
      <diagonal/>
    </border>
    <border>
      <left style="thin">
        <color indexed="64"/>
      </left>
      <right style="thin">
        <color indexed="64"/>
      </right>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hair">
        <color indexed="64"/>
      </left>
      <right style="thin">
        <color indexed="64"/>
      </right>
      <top/>
      <bottom/>
      <diagonal/>
    </border>
    <border>
      <left style="hair">
        <color indexed="64"/>
      </left>
      <right style="hair">
        <color indexed="64"/>
      </right>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top/>
      <bottom style="double">
        <color indexed="64"/>
      </bottom>
      <diagonal/>
    </border>
    <border>
      <left style="hair">
        <color indexed="64"/>
      </left>
      <right style="thin">
        <color indexed="64"/>
      </right>
      <top/>
      <bottom style="double">
        <color indexed="64"/>
      </bottom>
      <diagonal/>
    </border>
    <border>
      <left style="hair">
        <color indexed="64"/>
      </left>
      <right style="hair">
        <color indexed="64"/>
      </right>
      <top/>
      <bottom style="double">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hair">
        <color indexed="64"/>
      </left>
      <right style="thin">
        <color indexed="64"/>
      </right>
      <top style="double">
        <color indexed="64"/>
      </top>
      <bottom/>
      <diagonal/>
    </border>
    <border>
      <left style="hair">
        <color indexed="64"/>
      </left>
      <right style="hair">
        <color indexed="64"/>
      </right>
      <top style="double">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diagonal/>
    </border>
  </borders>
  <cellStyleXfs count="6">
    <xf numFmtId="0" fontId="0" fillId="0" borderId="0">
      <alignment vertical="center"/>
    </xf>
    <xf numFmtId="0" fontId="2" fillId="0" borderId="0"/>
    <xf numFmtId="38" fontId="1" fillId="0" borderId="0" applyFont="0" applyFill="0" applyBorder="0" applyAlignment="0" applyProtection="0">
      <alignment vertical="center"/>
    </xf>
    <xf numFmtId="0" fontId="1" fillId="0" borderId="0">
      <alignment vertical="center"/>
    </xf>
    <xf numFmtId="0" fontId="6" fillId="0" borderId="0"/>
    <xf numFmtId="38" fontId="2" fillId="0" borderId="0" applyFont="0" applyFill="0" applyBorder="0" applyAlignment="0" applyProtection="0">
      <alignment vertical="center"/>
    </xf>
  </cellStyleXfs>
  <cellXfs count="138">
    <xf numFmtId="0" fontId="0" fillId="0" borderId="0" xfId="0">
      <alignment vertical="center"/>
    </xf>
    <xf numFmtId="0" fontId="8" fillId="0" borderId="0" xfId="4" applyFont="1" applyFill="1" applyProtection="1">
      <protection locked="0"/>
    </xf>
    <xf numFmtId="0" fontId="9" fillId="0" borderId="4" xfId="4" applyFont="1" applyFill="1" applyBorder="1" applyAlignment="1" applyProtection="1">
      <alignment horizontal="center"/>
      <protection locked="0"/>
    </xf>
    <xf numFmtId="0" fontId="9" fillId="0" borderId="0" xfId="4" applyFont="1" applyFill="1" applyBorder="1" applyAlignment="1" applyProtection="1">
      <alignment horizontal="center"/>
      <protection locked="0"/>
    </xf>
    <xf numFmtId="0" fontId="9" fillId="0" borderId="5" xfId="4" applyFont="1" applyFill="1" applyBorder="1" applyAlignment="1" applyProtection="1">
      <alignment horizontal="center"/>
      <protection locked="0"/>
    </xf>
    <xf numFmtId="0" fontId="10" fillId="0" borderId="4" xfId="4" applyFont="1" applyFill="1" applyBorder="1" applyAlignment="1" applyProtection="1">
      <alignment vertical="center"/>
      <protection locked="0"/>
    </xf>
    <xf numFmtId="0" fontId="10" fillId="0" borderId="0" xfId="4" applyFont="1" applyFill="1" applyBorder="1" applyAlignment="1">
      <alignment horizontal="center" vertical="center"/>
    </xf>
    <xf numFmtId="0" fontId="8" fillId="0" borderId="0" xfId="4" applyFont="1" applyFill="1" applyBorder="1" applyAlignment="1" applyProtection="1">
      <alignment vertical="center"/>
      <protection locked="0"/>
    </xf>
    <xf numFmtId="0" fontId="10" fillId="0" borderId="0" xfId="4" applyFont="1" applyFill="1" applyBorder="1" applyAlignment="1">
      <alignment vertical="center"/>
    </xf>
    <xf numFmtId="0" fontId="11" fillId="0" borderId="0" xfId="4" applyFont="1" applyFill="1" applyBorder="1" applyAlignment="1">
      <alignment horizontal="right" vertical="center"/>
    </xf>
    <xf numFmtId="0" fontId="10" fillId="0" borderId="5" xfId="4" applyFont="1" applyFill="1" applyBorder="1" applyAlignment="1">
      <alignment horizontal="right" vertical="center"/>
    </xf>
    <xf numFmtId="0" fontId="8" fillId="0" borderId="0" xfId="4" applyFont="1" applyFill="1" applyAlignment="1" applyProtection="1">
      <alignment vertical="center"/>
      <protection locked="0"/>
    </xf>
    <xf numFmtId="0" fontId="12" fillId="0" borderId="9" xfId="4" applyFont="1" applyFill="1" applyBorder="1" applyAlignment="1" applyProtection="1">
      <alignment horizontal="center" vertical="center" wrapText="1"/>
      <protection locked="0"/>
    </xf>
    <xf numFmtId="0" fontId="12" fillId="0" borderId="2" xfId="4" applyFont="1" applyFill="1" applyBorder="1" applyAlignment="1" applyProtection="1">
      <alignment horizontal="center" vertical="center"/>
      <protection locked="0"/>
    </xf>
    <xf numFmtId="0" fontId="12" fillId="0" borderId="3" xfId="4" applyFont="1" applyFill="1" applyBorder="1" applyAlignment="1" applyProtection="1">
      <alignment horizontal="center" vertical="center"/>
      <protection locked="0"/>
    </xf>
    <xf numFmtId="0" fontId="13" fillId="0" borderId="6" xfId="4" applyFont="1" applyFill="1" applyBorder="1" applyAlignment="1">
      <alignment horizontal="center" vertical="center"/>
    </xf>
    <xf numFmtId="0" fontId="8" fillId="0" borderId="12" xfId="4" applyFont="1" applyFill="1" applyBorder="1" applyAlignment="1" applyProtection="1">
      <alignment horizontal="center" vertical="center" wrapText="1"/>
      <protection locked="0"/>
    </xf>
    <xf numFmtId="0" fontId="13" fillId="0" borderId="10" xfId="4" applyFont="1" applyFill="1" applyBorder="1" applyAlignment="1" applyProtection="1">
      <alignment horizontal="center" vertical="center" wrapText="1"/>
      <protection locked="0"/>
    </xf>
    <xf numFmtId="0" fontId="13" fillId="0" borderId="7" xfId="4" applyFont="1" applyFill="1" applyBorder="1" applyAlignment="1" applyProtection="1">
      <alignment horizontal="center" vertical="center"/>
      <protection locked="0"/>
    </xf>
    <xf numFmtId="0" fontId="11" fillId="0" borderId="12" xfId="4" applyFont="1" applyFill="1" applyBorder="1" applyAlignment="1" applyProtection="1">
      <alignment horizontal="center" vertical="center"/>
      <protection locked="0"/>
    </xf>
    <xf numFmtId="0" fontId="13" fillId="0" borderId="6" xfId="4" applyFont="1" applyFill="1" applyBorder="1" applyAlignment="1" applyProtection="1">
      <alignment horizontal="center" vertical="center" wrapText="1"/>
      <protection locked="0"/>
    </xf>
    <xf numFmtId="0" fontId="11" fillId="0" borderId="11" xfId="4" applyFont="1" applyFill="1" applyBorder="1" applyAlignment="1" applyProtection="1">
      <alignment horizontal="center" vertical="center"/>
      <protection locked="0"/>
    </xf>
    <xf numFmtId="0" fontId="11" fillId="0" borderId="11" xfId="4" applyFont="1" applyFill="1" applyBorder="1" applyAlignment="1" applyProtection="1">
      <alignment horizontal="center" vertical="center" wrapText="1"/>
      <protection locked="0"/>
    </xf>
    <xf numFmtId="0" fontId="14" fillId="0" borderId="8" xfId="4" applyFont="1" applyFill="1" applyBorder="1" applyAlignment="1" applyProtection="1">
      <alignment vertical="center"/>
      <protection locked="0"/>
    </xf>
    <xf numFmtId="177" fontId="12" fillId="0" borderId="0" xfId="4" applyNumberFormat="1" applyFont="1" applyFill="1" applyBorder="1" applyAlignment="1" applyProtection="1"/>
    <xf numFmtId="177" fontId="10" fillId="0" borderId="20" xfId="4" applyNumberFormat="1" applyFont="1" applyFill="1" applyBorder="1" applyAlignment="1" applyProtection="1"/>
    <xf numFmtId="177" fontId="12" fillId="0" borderId="16" xfId="4" applyNumberFormat="1" applyFont="1" applyFill="1" applyBorder="1" applyAlignment="1" applyProtection="1"/>
    <xf numFmtId="177" fontId="12" fillId="0" borderId="4" xfId="4" applyNumberFormat="1" applyFont="1" applyFill="1" applyBorder="1" applyAlignment="1" applyProtection="1"/>
    <xf numFmtId="177" fontId="10" fillId="0" borderId="21" xfId="4" applyNumberFormat="1" applyFont="1" applyFill="1" applyBorder="1" applyAlignment="1" applyProtection="1"/>
    <xf numFmtId="177" fontId="12" fillId="0" borderId="5" xfId="1" applyNumberFormat="1" applyFont="1" applyFill="1" applyBorder="1" applyAlignment="1" applyProtection="1"/>
    <xf numFmtId="187" fontId="11" fillId="0" borderId="25" xfId="1" applyNumberFormat="1" applyFont="1" applyFill="1" applyBorder="1" applyAlignment="1">
      <alignment vertical="top"/>
    </xf>
    <xf numFmtId="187" fontId="11" fillId="0" borderId="26" xfId="1" applyNumberFormat="1" applyFont="1" applyFill="1" applyBorder="1" applyAlignment="1">
      <alignment vertical="top"/>
    </xf>
    <xf numFmtId="187" fontId="11" fillId="0" borderId="24" xfId="1" applyNumberFormat="1" applyFont="1" applyFill="1" applyBorder="1" applyAlignment="1">
      <alignment vertical="top"/>
    </xf>
    <xf numFmtId="187" fontId="11" fillId="0" borderId="22" xfId="1" applyNumberFormat="1" applyFont="1" applyFill="1" applyBorder="1" applyAlignment="1">
      <alignment vertical="top"/>
    </xf>
    <xf numFmtId="187" fontId="11" fillId="0" borderId="27" xfId="1" applyNumberFormat="1" applyFont="1" applyFill="1" applyBorder="1" applyAlignment="1">
      <alignment vertical="top"/>
    </xf>
    <xf numFmtId="187" fontId="11" fillId="0" borderId="23" xfId="1" applyNumberFormat="1" applyFont="1" applyFill="1" applyBorder="1" applyAlignment="1">
      <alignment horizontal="right" vertical="top"/>
    </xf>
    <xf numFmtId="177" fontId="12" fillId="0" borderId="29" xfId="4" applyNumberFormat="1" applyFont="1" applyFill="1" applyBorder="1" applyAlignment="1" applyProtection="1"/>
    <xf numFmtId="177" fontId="12" fillId="0" borderId="14" xfId="1" applyNumberFormat="1" applyFont="1" applyFill="1" applyBorder="1" applyAlignment="1" applyProtection="1"/>
    <xf numFmtId="177" fontId="14" fillId="0" borderId="30" xfId="4" applyNumberFormat="1" applyFont="1" applyFill="1" applyBorder="1" applyAlignment="1" applyProtection="1"/>
    <xf numFmtId="177" fontId="12" fillId="0" borderId="29" xfId="1" applyNumberFormat="1" applyFont="1" applyFill="1" applyBorder="1" applyAlignment="1" applyProtection="1"/>
    <xf numFmtId="177" fontId="12" fillId="0" borderId="13" xfId="1" applyNumberFormat="1" applyFont="1" applyFill="1" applyBorder="1" applyAlignment="1" applyProtection="1"/>
    <xf numFmtId="177" fontId="14" fillId="0" borderId="30" xfId="1" applyNumberFormat="1" applyFont="1" applyFill="1" applyBorder="1" applyAlignment="1" applyProtection="1"/>
    <xf numFmtId="177" fontId="12" fillId="0" borderId="13" xfId="4" applyNumberFormat="1" applyFont="1" applyFill="1" applyBorder="1" applyAlignment="1" applyProtection="1"/>
    <xf numFmtId="177" fontId="14" fillId="0" borderId="31" xfId="1" applyNumberFormat="1" applyFont="1" applyFill="1" applyBorder="1" applyAlignment="1" applyProtection="1"/>
    <xf numFmtId="177" fontId="12" fillId="0" borderId="28" xfId="1" applyNumberFormat="1" applyFont="1" applyFill="1" applyBorder="1" applyAlignment="1" applyProtection="1"/>
    <xf numFmtId="0" fontId="8" fillId="0" borderId="0" xfId="4" applyFont="1" applyFill="1" applyAlignment="1" applyProtection="1">
      <alignment horizontal="right" vertical="center"/>
      <protection locked="0"/>
    </xf>
    <xf numFmtId="188" fontId="11" fillId="0" borderId="16" xfId="4" applyNumberFormat="1" applyFont="1" applyFill="1" applyBorder="1" applyAlignment="1" applyProtection="1">
      <alignment vertical="top"/>
    </xf>
    <xf numFmtId="187" fontId="11" fillId="0" borderId="0" xfId="1" applyNumberFormat="1" applyFont="1" applyFill="1" applyBorder="1" applyAlignment="1">
      <alignment vertical="top"/>
    </xf>
    <xf numFmtId="187" fontId="11" fillId="0" borderId="20" xfId="1" applyNumberFormat="1" applyFont="1" applyFill="1" applyBorder="1" applyAlignment="1">
      <alignment vertical="top"/>
    </xf>
    <xf numFmtId="187" fontId="11" fillId="0" borderId="16" xfId="1" applyNumberFormat="1" applyFont="1" applyFill="1" applyBorder="1" applyAlignment="1">
      <alignment vertical="top"/>
    </xf>
    <xf numFmtId="187" fontId="11" fillId="0" borderId="4" xfId="1" applyNumberFormat="1" applyFont="1" applyFill="1" applyBorder="1" applyAlignment="1">
      <alignment vertical="top"/>
    </xf>
    <xf numFmtId="187" fontId="11" fillId="0" borderId="21" xfId="1" applyNumberFormat="1" applyFont="1" applyFill="1" applyBorder="1" applyAlignment="1">
      <alignment vertical="top"/>
    </xf>
    <xf numFmtId="187" fontId="11" fillId="0" borderId="5" xfId="1" applyNumberFormat="1" applyFont="1" applyFill="1" applyBorder="1" applyAlignment="1">
      <alignment horizontal="right" vertical="top"/>
    </xf>
    <xf numFmtId="177" fontId="12" fillId="0" borderId="9" xfId="4" applyNumberFormat="1" applyFont="1" applyFill="1" applyBorder="1" applyAlignment="1" applyProtection="1"/>
    <xf numFmtId="177" fontId="12" fillId="0" borderId="2" xfId="1" applyNumberFormat="1" applyFont="1" applyFill="1" applyBorder="1" applyAlignment="1" applyProtection="1"/>
    <xf numFmtId="177" fontId="14" fillId="0" borderId="32" xfId="1" applyNumberFormat="1" applyFont="1" applyFill="1" applyBorder="1" applyAlignment="1" applyProtection="1"/>
    <xf numFmtId="177" fontId="12" fillId="0" borderId="9" xfId="1" applyNumberFormat="1" applyFont="1" applyFill="1" applyBorder="1" applyAlignment="1" applyProtection="1"/>
    <xf numFmtId="177" fontId="12" fillId="0" borderId="1" xfId="1" applyNumberFormat="1" applyFont="1" applyFill="1" applyBorder="1" applyAlignment="1" applyProtection="1"/>
    <xf numFmtId="177" fontId="12" fillId="0" borderId="1" xfId="4" applyNumberFormat="1" applyFont="1" applyFill="1" applyBorder="1" applyAlignment="1" applyProtection="1"/>
    <xf numFmtId="177" fontId="14" fillId="0" borderId="33" xfId="1" applyNumberFormat="1" applyFont="1" applyFill="1" applyBorder="1" applyAlignment="1" applyProtection="1"/>
    <xf numFmtId="177" fontId="12" fillId="0" borderId="3" xfId="1" applyNumberFormat="1" applyFont="1" applyFill="1" applyBorder="1" applyAlignment="1" applyProtection="1"/>
    <xf numFmtId="188" fontId="11" fillId="0" borderId="10" xfId="4" applyNumberFormat="1" applyFont="1" applyFill="1" applyBorder="1" applyAlignment="1" applyProtection="1">
      <alignment vertical="top"/>
    </xf>
    <xf numFmtId="187" fontId="11" fillId="0" borderId="7" xfId="1" applyNumberFormat="1" applyFont="1" applyFill="1" applyBorder="1" applyAlignment="1">
      <alignment vertical="top"/>
    </xf>
    <xf numFmtId="187" fontId="11" fillId="0" borderId="34" xfId="1" applyNumberFormat="1" applyFont="1" applyFill="1" applyBorder="1" applyAlignment="1">
      <alignment vertical="top"/>
    </xf>
    <xf numFmtId="187" fontId="11" fillId="0" borderId="10" xfId="1" applyNumberFormat="1" applyFont="1" applyFill="1" applyBorder="1" applyAlignment="1">
      <alignment vertical="top"/>
    </xf>
    <xf numFmtId="187" fontId="11" fillId="0" borderId="6" xfId="1" applyNumberFormat="1" applyFont="1" applyFill="1" applyBorder="1" applyAlignment="1">
      <alignment vertical="top"/>
    </xf>
    <xf numFmtId="187" fontId="11" fillId="0" borderId="35" xfId="1" applyNumberFormat="1" applyFont="1" applyFill="1" applyBorder="1" applyAlignment="1">
      <alignment vertical="top"/>
    </xf>
    <xf numFmtId="187" fontId="11" fillId="0" borderId="8" xfId="1" applyNumberFormat="1" applyFont="1" applyFill="1" applyBorder="1" applyAlignment="1">
      <alignment horizontal="right" vertical="top"/>
    </xf>
    <xf numFmtId="177" fontId="12" fillId="0" borderId="0" xfId="1" applyNumberFormat="1" applyFont="1" applyFill="1" applyBorder="1" applyAlignment="1" applyProtection="1"/>
    <xf numFmtId="177" fontId="14" fillId="0" borderId="20" xfId="1" applyNumberFormat="1" applyFont="1" applyFill="1" applyBorder="1" applyAlignment="1" applyProtection="1"/>
    <xf numFmtId="177" fontId="12" fillId="0" borderId="16" xfId="1" applyNumberFormat="1" applyFont="1" applyFill="1" applyBorder="1" applyAlignment="1" applyProtection="1"/>
    <xf numFmtId="177" fontId="12" fillId="0" borderId="4" xfId="1" applyNumberFormat="1" applyFont="1" applyFill="1" applyBorder="1" applyAlignment="1" applyProtection="1"/>
    <xf numFmtId="177" fontId="14" fillId="0" borderId="21" xfId="1" applyNumberFormat="1" applyFont="1" applyFill="1" applyBorder="1" applyAlignment="1" applyProtection="1"/>
    <xf numFmtId="187" fontId="11" fillId="0" borderId="5" xfId="1" applyNumberFormat="1" applyFont="1" applyFill="1" applyBorder="1" applyAlignment="1">
      <alignment horizontal="right" vertical="top" indent="1"/>
    </xf>
    <xf numFmtId="177" fontId="10" fillId="0" borderId="32" xfId="1" applyNumberFormat="1" applyFont="1" applyFill="1" applyBorder="1" applyAlignment="1" applyProtection="1"/>
    <xf numFmtId="177" fontId="10" fillId="0" borderId="33" xfId="1" applyNumberFormat="1" applyFont="1" applyFill="1" applyBorder="1" applyAlignment="1" applyProtection="1"/>
    <xf numFmtId="0" fontId="14" fillId="0" borderId="4" xfId="4" applyFont="1" applyFill="1" applyBorder="1" applyAlignment="1" applyProtection="1">
      <alignment horizontal="center" vertical="center" wrapText="1"/>
      <protection locked="0"/>
    </xf>
    <xf numFmtId="177" fontId="14" fillId="0" borderId="19" xfId="4" applyNumberFormat="1" applyFont="1" applyFill="1" applyBorder="1" applyAlignment="1" applyProtection="1"/>
    <xf numFmtId="177" fontId="14" fillId="0" borderId="15" xfId="1" applyNumberFormat="1" applyFont="1" applyFill="1" applyBorder="1" applyAlignment="1"/>
    <xf numFmtId="177" fontId="14" fillId="0" borderId="36" xfId="1" applyNumberFormat="1" applyFont="1" applyFill="1" applyBorder="1" applyAlignment="1"/>
    <xf numFmtId="177" fontId="14" fillId="0" borderId="19" xfId="1" applyNumberFormat="1" applyFont="1" applyFill="1" applyBorder="1" applyAlignment="1"/>
    <xf numFmtId="177" fontId="14" fillId="0" borderId="18" xfId="1" applyNumberFormat="1" applyFont="1" applyFill="1" applyBorder="1" applyAlignment="1"/>
    <xf numFmtId="177" fontId="14" fillId="0" borderId="37" xfId="1" applyNumberFormat="1" applyFont="1" applyFill="1" applyBorder="1" applyAlignment="1"/>
    <xf numFmtId="177" fontId="14" fillId="0" borderId="17" xfId="1" applyNumberFormat="1" applyFont="1" applyFill="1" applyBorder="1" applyAlignment="1"/>
    <xf numFmtId="0" fontId="14" fillId="0" borderId="0" xfId="4" applyFont="1" applyFill="1" applyAlignment="1" applyProtection="1">
      <alignment horizontal="center" vertical="center"/>
      <protection locked="0"/>
    </xf>
    <xf numFmtId="0" fontId="14" fillId="0" borderId="6" xfId="4" applyFont="1" applyFill="1" applyBorder="1" applyAlignment="1" applyProtection="1">
      <alignment horizontal="center" vertical="center" wrapText="1"/>
      <protection locked="0"/>
    </xf>
    <xf numFmtId="0" fontId="8" fillId="0" borderId="4" xfId="4" applyFont="1" applyFill="1" applyBorder="1" applyProtection="1">
      <protection locked="0"/>
    </xf>
    <xf numFmtId="0" fontId="8" fillId="0" borderId="0" xfId="4" applyFont="1" applyFill="1" applyBorder="1" applyAlignment="1" applyProtection="1">
      <alignment horizontal="center"/>
      <protection locked="0"/>
    </xf>
    <xf numFmtId="0" fontId="8" fillId="0" borderId="0" xfId="4" applyFont="1" applyFill="1" applyBorder="1" applyProtection="1">
      <protection locked="0"/>
    </xf>
    <xf numFmtId="0" fontId="8" fillId="0" borderId="5" xfId="4" applyFont="1" applyFill="1" applyBorder="1" applyProtection="1">
      <protection locked="0"/>
    </xf>
    <xf numFmtId="0" fontId="8" fillId="0" borderId="0" xfId="4" applyFont="1" applyFill="1" applyAlignment="1" applyProtection="1">
      <alignment horizontal="center"/>
      <protection locked="0"/>
    </xf>
    <xf numFmtId="177" fontId="8" fillId="0" borderId="0" xfId="4" applyNumberFormat="1" applyFont="1" applyFill="1" applyAlignment="1" applyProtection="1">
      <alignment horizontal="center"/>
      <protection locked="0"/>
    </xf>
    <xf numFmtId="0" fontId="10" fillId="0" borderId="36" xfId="4" applyFont="1" applyFill="1" applyBorder="1" applyAlignment="1" applyProtection="1">
      <alignment horizontal="center" vertical="center" wrapText="1"/>
      <protection locked="0"/>
    </xf>
    <xf numFmtId="0" fontId="10" fillId="0" borderId="34" xfId="4" applyFont="1" applyFill="1" applyBorder="1" applyAlignment="1" applyProtection="1">
      <alignment horizontal="center" vertical="center" wrapText="1"/>
      <protection locked="0"/>
    </xf>
    <xf numFmtId="0" fontId="12" fillId="0" borderId="4" xfId="4" applyFont="1" applyFill="1" applyBorder="1" applyAlignment="1" applyProtection="1">
      <alignment horizontal="center" vertical="center" wrapText="1"/>
      <protection locked="0"/>
    </xf>
    <xf numFmtId="0" fontId="12" fillId="0" borderId="5" xfId="4" applyFont="1" applyFill="1" applyBorder="1" applyAlignment="1" applyProtection="1">
      <alignment horizontal="center" vertical="center" wrapText="1"/>
      <protection locked="0"/>
    </xf>
    <xf numFmtId="0" fontId="12" fillId="0" borderId="6" xfId="4" applyFont="1" applyFill="1" applyBorder="1" applyAlignment="1" applyProtection="1">
      <alignment horizontal="center" vertical="center" wrapText="1"/>
      <protection locked="0"/>
    </xf>
    <xf numFmtId="0" fontId="12" fillId="0" borderId="8" xfId="4" applyFont="1" applyFill="1" applyBorder="1" applyAlignment="1" applyProtection="1">
      <alignment horizontal="center" vertical="center" wrapText="1"/>
      <protection locked="0"/>
    </xf>
    <xf numFmtId="0" fontId="11" fillId="0" borderId="4" xfId="4" applyFont="1" applyFill="1" applyBorder="1" applyAlignment="1" applyProtection="1">
      <alignment horizontal="left" wrapText="1"/>
      <protection locked="0"/>
    </xf>
    <xf numFmtId="0" fontId="11" fillId="0" borderId="0" xfId="4" applyFont="1" applyFill="1" applyBorder="1" applyAlignment="1" applyProtection="1">
      <alignment horizontal="left" wrapText="1"/>
      <protection locked="0"/>
    </xf>
    <xf numFmtId="0" fontId="11" fillId="0" borderId="5" xfId="4" applyFont="1" applyFill="1" applyBorder="1" applyAlignment="1" applyProtection="1">
      <alignment horizontal="left" wrapText="1"/>
      <protection locked="0"/>
    </xf>
    <xf numFmtId="0" fontId="11" fillId="0" borderId="4" xfId="4" applyFont="1" applyFill="1" applyBorder="1" applyAlignment="1" applyProtection="1">
      <alignment horizontal="left"/>
      <protection locked="0"/>
    </xf>
    <xf numFmtId="0" fontId="11" fillId="0" borderId="0" xfId="4" applyFont="1" applyFill="1" applyBorder="1" applyAlignment="1" applyProtection="1">
      <alignment horizontal="left"/>
      <protection locked="0"/>
    </xf>
    <xf numFmtId="0" fontId="11" fillId="0" borderId="5" xfId="4" applyFont="1" applyFill="1" applyBorder="1" applyAlignment="1" applyProtection="1">
      <alignment horizontal="left"/>
      <protection locked="0"/>
    </xf>
    <xf numFmtId="0" fontId="11" fillId="0" borderId="6" xfId="4" applyFont="1" applyFill="1" applyBorder="1" applyAlignment="1" applyProtection="1">
      <alignment horizontal="left"/>
      <protection locked="0"/>
    </xf>
    <xf numFmtId="0" fontId="11" fillId="0" borderId="7" xfId="4" applyFont="1" applyFill="1" applyBorder="1" applyAlignment="1" applyProtection="1">
      <alignment horizontal="left"/>
      <protection locked="0"/>
    </xf>
    <xf numFmtId="0" fontId="11" fillId="0" borderId="8" xfId="4" applyFont="1" applyFill="1" applyBorder="1" applyAlignment="1" applyProtection="1">
      <alignment horizontal="left"/>
      <protection locked="0"/>
    </xf>
    <xf numFmtId="0" fontId="12" fillId="0" borderId="4" xfId="4" applyFont="1" applyFill="1" applyBorder="1" applyAlignment="1" applyProtection="1">
      <alignment horizontal="center" vertical="center"/>
      <protection locked="0"/>
    </xf>
    <xf numFmtId="0" fontId="12" fillId="0" borderId="5" xfId="4" applyFont="1" applyFill="1" applyBorder="1" applyAlignment="1" applyProtection="1">
      <alignment horizontal="center" vertical="center"/>
      <protection locked="0"/>
    </xf>
    <xf numFmtId="0" fontId="12" fillId="0" borderId="1" xfId="4" applyFont="1" applyFill="1" applyBorder="1" applyAlignment="1" applyProtection="1">
      <alignment horizontal="center" vertical="center"/>
      <protection locked="0"/>
    </xf>
    <xf numFmtId="0" fontId="12" fillId="0" borderId="3" xfId="4" applyFont="1" applyFill="1" applyBorder="1" applyAlignment="1" applyProtection="1">
      <alignment horizontal="center" vertical="center"/>
      <protection locked="0"/>
    </xf>
    <xf numFmtId="0" fontId="12" fillId="0" borderId="6" xfId="4" applyFont="1" applyFill="1" applyBorder="1" applyAlignment="1" applyProtection="1">
      <alignment horizontal="center" vertical="center"/>
      <protection locked="0"/>
    </xf>
    <xf numFmtId="0" fontId="12" fillId="0" borderId="8" xfId="4" applyFont="1" applyFill="1" applyBorder="1" applyAlignment="1" applyProtection="1">
      <alignment horizontal="center" vertical="center"/>
      <protection locked="0"/>
    </xf>
    <xf numFmtId="0" fontId="13" fillId="0" borderId="1" xfId="4" applyFont="1" applyFill="1" applyBorder="1" applyAlignment="1" applyProtection="1">
      <alignment horizontal="center" vertical="center" wrapText="1"/>
      <protection locked="0"/>
    </xf>
    <xf numFmtId="0" fontId="13" fillId="0" borderId="2" xfId="4" applyFont="1" applyFill="1" applyBorder="1" applyAlignment="1" applyProtection="1">
      <alignment horizontal="center" vertical="center" wrapText="1"/>
      <protection locked="0"/>
    </xf>
    <xf numFmtId="0" fontId="13" fillId="0" borderId="4" xfId="4" applyFont="1" applyFill="1" applyBorder="1" applyAlignment="1" applyProtection="1">
      <alignment horizontal="center" vertical="center" wrapText="1"/>
      <protection locked="0"/>
    </xf>
    <xf numFmtId="0" fontId="13" fillId="0" borderId="0" xfId="4" applyFont="1" applyFill="1" applyBorder="1" applyAlignment="1" applyProtection="1">
      <alignment horizontal="center" vertical="center" wrapText="1"/>
      <protection locked="0"/>
    </xf>
    <xf numFmtId="0" fontId="10" fillId="0" borderId="20" xfId="4" applyFont="1" applyFill="1" applyBorder="1" applyAlignment="1" applyProtection="1">
      <alignment horizontal="center" vertical="center" wrapText="1"/>
      <protection locked="0"/>
    </xf>
    <xf numFmtId="0" fontId="12" fillId="0" borderId="22" xfId="4" applyFont="1" applyFill="1" applyBorder="1" applyAlignment="1" applyProtection="1">
      <alignment horizontal="center" vertical="center"/>
      <protection locked="0"/>
    </xf>
    <xf numFmtId="0" fontId="12" fillId="0" borderId="23" xfId="4" applyFont="1" applyFill="1" applyBorder="1" applyAlignment="1" applyProtection="1">
      <alignment horizontal="center" vertical="center"/>
      <protection locked="0"/>
    </xf>
    <xf numFmtId="177" fontId="12" fillId="0" borderId="16" xfId="4" applyNumberFormat="1" applyFont="1" applyFill="1" applyBorder="1" applyAlignment="1" applyProtection="1">
      <alignment vertical="center"/>
    </xf>
    <xf numFmtId="177" fontId="12" fillId="0" borderId="24" xfId="4" applyNumberFormat="1" applyFont="1" applyFill="1" applyBorder="1" applyAlignment="1" applyProtection="1">
      <alignment vertical="center"/>
    </xf>
    <xf numFmtId="0" fontId="12" fillId="0" borderId="13" xfId="4" applyFont="1" applyFill="1" applyBorder="1" applyAlignment="1" applyProtection="1">
      <alignment horizontal="center" vertical="center" wrapText="1"/>
      <protection locked="0"/>
    </xf>
    <xf numFmtId="0" fontId="12" fillId="0" borderId="28" xfId="4" applyFont="1" applyFill="1" applyBorder="1" applyAlignment="1" applyProtection="1">
      <alignment horizontal="center" vertical="center" wrapText="1"/>
      <protection locked="0"/>
    </xf>
    <xf numFmtId="0" fontId="12" fillId="0" borderId="1" xfId="4" applyFont="1" applyFill="1" applyBorder="1" applyAlignment="1" applyProtection="1">
      <alignment horizontal="center" vertical="center" wrapText="1"/>
      <protection locked="0"/>
    </xf>
    <xf numFmtId="0" fontId="12" fillId="0" borderId="3" xfId="4" applyFont="1" applyFill="1" applyBorder="1" applyAlignment="1" applyProtection="1">
      <alignment horizontal="center" vertical="center" wrapText="1"/>
      <protection locked="0"/>
    </xf>
    <xf numFmtId="0" fontId="7" fillId="0" borderId="1" xfId="4" applyFont="1" applyFill="1" applyBorder="1" applyAlignment="1" applyProtection="1">
      <alignment horizontal="center"/>
      <protection locked="0"/>
    </xf>
    <xf numFmtId="0" fontId="7" fillId="0" borderId="2" xfId="4" applyFont="1" applyFill="1" applyBorder="1" applyAlignment="1" applyProtection="1">
      <alignment horizontal="center"/>
      <protection locked="0"/>
    </xf>
    <xf numFmtId="0" fontId="7" fillId="0" borderId="3" xfId="4" applyFont="1" applyFill="1" applyBorder="1" applyAlignment="1" applyProtection="1">
      <alignment horizontal="center"/>
      <protection locked="0"/>
    </xf>
    <xf numFmtId="0" fontId="8" fillId="0" borderId="1" xfId="4" applyFont="1" applyFill="1" applyBorder="1" applyAlignment="1" applyProtection="1">
      <alignment horizontal="center"/>
      <protection locked="0"/>
    </xf>
    <xf numFmtId="0" fontId="8" fillId="0" borderId="2" xfId="4" applyFont="1" applyFill="1" applyBorder="1" applyAlignment="1" applyProtection="1">
      <alignment horizontal="center"/>
      <protection locked="0"/>
    </xf>
    <xf numFmtId="0" fontId="8" fillId="0" borderId="6" xfId="4" applyFont="1" applyFill="1" applyBorder="1" applyAlignment="1" applyProtection="1">
      <alignment horizontal="center"/>
      <protection locked="0"/>
    </xf>
    <xf numFmtId="0" fontId="8" fillId="0" borderId="7" xfId="4" applyFont="1" applyFill="1" applyBorder="1" applyAlignment="1" applyProtection="1">
      <alignment horizontal="center"/>
      <protection locked="0"/>
    </xf>
    <xf numFmtId="0" fontId="12" fillId="0" borderId="9" xfId="4" applyFont="1" applyFill="1" applyBorder="1" applyAlignment="1">
      <alignment horizontal="center" vertical="center" wrapText="1"/>
    </xf>
    <xf numFmtId="0" fontId="12" fillId="0" borderId="10" xfId="4" applyFont="1" applyFill="1" applyBorder="1" applyAlignment="1">
      <alignment horizontal="center" vertical="center" wrapText="1"/>
    </xf>
    <xf numFmtId="0" fontId="12" fillId="0" borderId="1" xfId="4" applyFont="1" applyFill="1" applyBorder="1" applyAlignment="1">
      <alignment horizontal="center" vertical="center"/>
    </xf>
    <xf numFmtId="0" fontId="12" fillId="0" borderId="2" xfId="4" applyFont="1" applyFill="1" applyBorder="1" applyAlignment="1">
      <alignment horizontal="center" vertical="center"/>
    </xf>
    <xf numFmtId="0" fontId="12" fillId="0" borderId="3" xfId="4" applyFont="1" applyFill="1" applyBorder="1" applyAlignment="1">
      <alignment horizontal="center" vertical="center"/>
    </xf>
  </cellXfs>
  <cellStyles count="6">
    <cellStyle name="桁区切り 2" xfId="5"/>
    <cellStyle name="桁区切り 3" xfId="2"/>
    <cellStyle name="標準" xfId="0" builtinId="0"/>
    <cellStyle name="標準 12" xfId="1"/>
    <cellStyle name="標準 3 2 2" xfId="3"/>
    <cellStyle name="標準_資料①200904在留資格別外国人登録者数"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2806;&#22269;&#20154;&#38599;&#29992;&#29366;&#27841;/2501&#28363;&#36032;&#12289;&#22823;&#27941;&#65288;&#21172;&#20685;&#23616;&#20844;&#34920;&#36039;&#26009;&#27096;&#2433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表１国籍・在留資格"/>
      <sheetName val="CSV表4-2 局"/>
      <sheetName val="別表２地域"/>
      <sheetName val="別表３地域・在留資格"/>
      <sheetName val="CSV表4 所"/>
      <sheetName val="別表４産業"/>
      <sheetName val="CSV表2 局"/>
      <sheetName val="別表５地域・産業"/>
      <sheetName val="CSV表１ 所"/>
      <sheetName val="別表６在留資格・産業"/>
      <sheetName val="CSV表５ 局"/>
      <sheetName val="別表７国籍・産業"/>
      <sheetName val="CSV表4-2 局②"/>
      <sheetName val="別表８企業規模"/>
      <sheetName val="CSV表１ 局"/>
      <sheetName val="別表９特定技能"/>
      <sheetName val="別表10特定技能・地域"/>
      <sheetName val="別表11特定技能・国籍"/>
      <sheetName val=" 非公表 別表12特定技能・産業"/>
    </sheetNames>
    <sheetDataSet>
      <sheetData sheetId="0"/>
      <sheetData sheetId="1">
        <row r="136">
          <cell r="F136">
            <v>548</v>
          </cell>
          <cell r="G136">
            <v>442</v>
          </cell>
          <cell r="H136">
            <v>36</v>
          </cell>
          <cell r="I136">
            <v>1723</v>
          </cell>
          <cell r="J136">
            <v>329</v>
          </cell>
          <cell r="K136">
            <v>279</v>
          </cell>
          <cell r="L136">
            <v>735</v>
          </cell>
          <cell r="M136">
            <v>477</v>
          </cell>
          <cell r="N136">
            <v>173</v>
          </cell>
          <cell r="O136">
            <v>35</v>
          </cell>
          <cell r="P136">
            <v>50</v>
          </cell>
          <cell r="Q136">
            <v>1</v>
          </cell>
        </row>
        <row r="137">
          <cell r="F137">
            <v>82</v>
          </cell>
          <cell r="G137">
            <v>75</v>
          </cell>
          <cell r="H137">
            <v>20</v>
          </cell>
          <cell r="I137">
            <v>4</v>
          </cell>
          <cell r="J137">
            <v>40</v>
          </cell>
          <cell r="K137">
            <v>34</v>
          </cell>
          <cell r="L137">
            <v>157</v>
          </cell>
          <cell r="M137">
            <v>113</v>
          </cell>
          <cell r="N137">
            <v>31</v>
          </cell>
          <cell r="O137">
            <v>2</v>
          </cell>
          <cell r="P137">
            <v>11</v>
          </cell>
          <cell r="Q137">
            <v>0</v>
          </cell>
        </row>
        <row r="139">
          <cell r="F139">
            <v>89</v>
          </cell>
          <cell r="G139">
            <v>63</v>
          </cell>
          <cell r="H139">
            <v>5</v>
          </cell>
          <cell r="I139">
            <v>398</v>
          </cell>
          <cell r="J139">
            <v>16</v>
          </cell>
          <cell r="K139">
            <v>15</v>
          </cell>
          <cell r="L139">
            <v>1579</v>
          </cell>
          <cell r="M139">
            <v>802</v>
          </cell>
          <cell r="N139">
            <v>272</v>
          </cell>
          <cell r="O139">
            <v>42</v>
          </cell>
          <cell r="P139">
            <v>463</v>
          </cell>
          <cell r="Q139">
            <v>0</v>
          </cell>
        </row>
        <row r="141">
          <cell r="F141">
            <v>1329</v>
          </cell>
          <cell r="G141">
            <v>1288</v>
          </cell>
          <cell r="H141">
            <v>16</v>
          </cell>
          <cell r="I141">
            <v>1955</v>
          </cell>
          <cell r="J141">
            <v>285</v>
          </cell>
          <cell r="K141">
            <v>204</v>
          </cell>
          <cell r="L141">
            <v>84</v>
          </cell>
          <cell r="M141">
            <v>48</v>
          </cell>
          <cell r="N141">
            <v>24</v>
          </cell>
          <cell r="O141">
            <v>2</v>
          </cell>
          <cell r="P141">
            <v>10</v>
          </cell>
          <cell r="Q141">
            <v>0</v>
          </cell>
        </row>
        <row r="142">
          <cell r="F142">
            <v>37</v>
          </cell>
          <cell r="G142">
            <v>17</v>
          </cell>
          <cell r="H142">
            <v>5</v>
          </cell>
          <cell r="I142">
            <v>826</v>
          </cell>
          <cell r="J142">
            <v>25</v>
          </cell>
          <cell r="K142">
            <v>23</v>
          </cell>
          <cell r="L142">
            <v>39</v>
          </cell>
          <cell r="M142">
            <v>24</v>
          </cell>
          <cell r="N142">
            <v>11</v>
          </cell>
          <cell r="O142">
            <v>2</v>
          </cell>
          <cell r="P142">
            <v>2</v>
          </cell>
          <cell r="Q142">
            <v>7</v>
          </cell>
        </row>
        <row r="153">
          <cell r="F153">
            <v>29</v>
          </cell>
          <cell r="G153">
            <v>23</v>
          </cell>
          <cell r="H153">
            <v>6</v>
          </cell>
          <cell r="I153">
            <v>0</v>
          </cell>
          <cell r="J153">
            <v>115</v>
          </cell>
          <cell r="K153">
            <v>66</v>
          </cell>
          <cell r="L153">
            <v>16</v>
          </cell>
          <cell r="M153">
            <v>11</v>
          </cell>
          <cell r="N153">
            <v>0</v>
          </cell>
          <cell r="O153">
            <v>2</v>
          </cell>
          <cell r="P153">
            <v>3</v>
          </cell>
          <cell r="Q153">
            <v>0</v>
          </cell>
        </row>
        <row r="159">
          <cell r="F159">
            <v>203</v>
          </cell>
          <cell r="G159">
            <v>27</v>
          </cell>
          <cell r="H159">
            <v>0</v>
          </cell>
          <cell r="I159">
            <v>0</v>
          </cell>
          <cell r="J159">
            <v>8</v>
          </cell>
          <cell r="K159">
            <v>6</v>
          </cell>
          <cell r="L159">
            <v>45</v>
          </cell>
          <cell r="M159">
            <v>20</v>
          </cell>
          <cell r="N159">
            <v>21</v>
          </cell>
          <cell r="O159">
            <v>0</v>
          </cell>
          <cell r="P159">
            <v>4</v>
          </cell>
          <cell r="Q159">
            <v>0</v>
          </cell>
        </row>
        <row r="161">
          <cell r="F161">
            <v>19</v>
          </cell>
          <cell r="G161">
            <v>8</v>
          </cell>
          <cell r="H161">
            <v>0</v>
          </cell>
          <cell r="I161">
            <v>2</v>
          </cell>
          <cell r="J161">
            <v>1</v>
          </cell>
          <cell r="K161">
            <v>0</v>
          </cell>
          <cell r="L161">
            <v>6748</v>
          </cell>
          <cell r="M161">
            <v>2564</v>
          </cell>
          <cell r="N161">
            <v>985</v>
          </cell>
          <cell r="O161">
            <v>72</v>
          </cell>
          <cell r="P161">
            <v>3127</v>
          </cell>
          <cell r="Q161">
            <v>0</v>
          </cell>
        </row>
        <row r="162">
          <cell r="F162">
            <v>1</v>
          </cell>
          <cell r="G162">
            <v>1</v>
          </cell>
          <cell r="H162">
            <v>0</v>
          </cell>
          <cell r="I162">
            <v>4</v>
          </cell>
          <cell r="J162">
            <v>1</v>
          </cell>
          <cell r="K162">
            <v>0</v>
          </cell>
          <cell r="L162">
            <v>1028</v>
          </cell>
          <cell r="M162">
            <v>511</v>
          </cell>
          <cell r="N162">
            <v>78</v>
          </cell>
          <cell r="O162">
            <v>29</v>
          </cell>
          <cell r="P162">
            <v>410</v>
          </cell>
          <cell r="Q162">
            <v>0</v>
          </cell>
        </row>
        <row r="169">
          <cell r="F169">
            <v>26</v>
          </cell>
          <cell r="G169">
            <v>7</v>
          </cell>
          <cell r="H169">
            <v>0</v>
          </cell>
          <cell r="I169">
            <v>0</v>
          </cell>
          <cell r="J169">
            <v>1</v>
          </cell>
          <cell r="K169">
            <v>1</v>
          </cell>
          <cell r="L169">
            <v>13</v>
          </cell>
          <cell r="M169">
            <v>5</v>
          </cell>
          <cell r="N169">
            <v>8</v>
          </cell>
          <cell r="O169">
            <v>0</v>
          </cell>
          <cell r="P169">
            <v>0</v>
          </cell>
          <cell r="Q169">
            <v>0</v>
          </cell>
        </row>
        <row r="194">
          <cell r="F194">
            <v>300</v>
          </cell>
          <cell r="G194">
            <v>55</v>
          </cell>
          <cell r="H194">
            <v>6</v>
          </cell>
          <cell r="I194">
            <v>0</v>
          </cell>
          <cell r="J194">
            <v>13</v>
          </cell>
          <cell r="K194">
            <v>11</v>
          </cell>
          <cell r="L194">
            <v>107</v>
          </cell>
          <cell r="M194">
            <v>50</v>
          </cell>
          <cell r="N194">
            <v>50</v>
          </cell>
          <cell r="O194">
            <v>0</v>
          </cell>
          <cell r="P194">
            <v>7</v>
          </cell>
          <cell r="Q194">
            <v>0</v>
          </cell>
        </row>
        <row r="196">
          <cell r="F196">
            <v>231</v>
          </cell>
          <cell r="G196">
            <v>108</v>
          </cell>
          <cell r="H196">
            <v>31</v>
          </cell>
          <cell r="I196">
            <v>282</v>
          </cell>
          <cell r="J196">
            <v>190</v>
          </cell>
          <cell r="K196">
            <v>162</v>
          </cell>
          <cell r="L196">
            <v>558</v>
          </cell>
          <cell r="M196">
            <v>236</v>
          </cell>
          <cell r="N196">
            <v>135</v>
          </cell>
          <cell r="O196">
            <v>14</v>
          </cell>
          <cell r="P196">
            <v>173</v>
          </cell>
          <cell r="Q196">
            <v>0</v>
          </cell>
        </row>
      </sheetData>
      <sheetData sheetId="2"/>
      <sheetData sheetId="3"/>
      <sheetData sheetId="4"/>
      <sheetData sheetId="5"/>
      <sheetData sheetId="6">
        <row r="3">
          <cell r="G3">
            <v>36</v>
          </cell>
        </row>
      </sheetData>
      <sheetData sheetId="7"/>
      <sheetData sheetId="8"/>
      <sheetData sheetId="9"/>
      <sheetData sheetId="10"/>
      <sheetData sheetId="11"/>
      <sheetData sheetId="12"/>
      <sheetData sheetId="13"/>
      <sheetData sheetId="14">
        <row r="35">
          <cell r="F35">
            <v>1078</v>
          </cell>
        </row>
      </sheetData>
      <sheetData sheetId="15"/>
      <sheetData sheetId="16"/>
      <sheetData sheetId="17">
        <row r="7">
          <cell r="C7">
            <v>1</v>
          </cell>
        </row>
        <row r="8">
          <cell r="C8">
            <v>0</v>
          </cell>
        </row>
        <row r="9">
          <cell r="C9">
            <v>0</v>
          </cell>
        </row>
        <row r="10">
          <cell r="C10">
            <v>0</v>
          </cell>
        </row>
        <row r="11">
          <cell r="C11">
            <v>0</v>
          </cell>
        </row>
        <row r="12">
          <cell r="C12">
            <v>7</v>
          </cell>
        </row>
        <row r="13">
          <cell r="C13">
            <v>0</v>
          </cell>
        </row>
        <row r="14">
          <cell r="C14">
            <v>0</v>
          </cell>
        </row>
        <row r="15">
          <cell r="C15">
            <v>0</v>
          </cell>
        </row>
        <row r="16">
          <cell r="C16">
            <v>0</v>
          </cell>
        </row>
        <row r="17">
          <cell r="C17">
            <v>0</v>
          </cell>
        </row>
        <row r="18">
          <cell r="C18">
            <v>0</v>
          </cell>
        </row>
      </sheetData>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2:P39"/>
  <sheetViews>
    <sheetView tabSelected="1" zoomScale="70" zoomScaleNormal="70" workbookViewId="0">
      <selection activeCell="B28" sqref="B28"/>
    </sheetView>
  </sheetViews>
  <sheetFormatPr defaultColWidth="8.875" defaultRowHeight="18.75"/>
  <cols>
    <col min="1" max="1" width="8.875" style="1"/>
    <col min="2" max="2" width="6.125" style="1" customWidth="1"/>
    <col min="3" max="3" width="25.125" style="90" customWidth="1"/>
    <col min="4" max="4" width="16.875" style="90" customWidth="1"/>
    <col min="5" max="5" width="16.875" style="1" customWidth="1"/>
    <col min="6" max="6" width="15.625" style="1" customWidth="1"/>
    <col min="7" max="9" width="16.875" style="1" customWidth="1"/>
    <col min="10" max="10" width="14.625" style="1" customWidth="1"/>
    <col min="11" max="11" width="16.875" style="1" customWidth="1"/>
    <col min="12" max="15" width="14.625" style="1" customWidth="1"/>
    <col min="16" max="16" width="16.875" style="1" customWidth="1"/>
    <col min="17" max="16384" width="8.875" style="1"/>
  </cols>
  <sheetData>
    <row r="2" spans="2:16" ht="31.5" customHeight="1">
      <c r="B2" s="126" t="s">
        <v>5</v>
      </c>
      <c r="C2" s="127"/>
      <c r="D2" s="127"/>
      <c r="E2" s="127"/>
      <c r="F2" s="127"/>
      <c r="G2" s="127"/>
      <c r="H2" s="127"/>
      <c r="I2" s="127"/>
      <c r="J2" s="127"/>
      <c r="K2" s="127"/>
      <c r="L2" s="127"/>
      <c r="M2" s="127"/>
      <c r="N2" s="127"/>
      <c r="O2" s="127"/>
      <c r="P2" s="128"/>
    </row>
    <row r="3" spans="2:16" ht="6" customHeight="1">
      <c r="B3" s="2"/>
      <c r="C3" s="3"/>
      <c r="D3" s="3"/>
      <c r="E3" s="3"/>
      <c r="F3" s="3"/>
      <c r="G3" s="3"/>
      <c r="H3" s="3"/>
      <c r="I3" s="3"/>
      <c r="J3" s="3"/>
      <c r="K3" s="3"/>
      <c r="L3" s="3"/>
      <c r="M3" s="3"/>
      <c r="N3" s="3"/>
      <c r="O3" s="3"/>
      <c r="P3" s="4"/>
    </row>
    <row r="4" spans="2:16" s="11" customFormat="1" ht="24.95" customHeight="1">
      <c r="B4" s="5" t="s">
        <v>6</v>
      </c>
      <c r="C4" s="6"/>
      <c r="D4" s="6"/>
      <c r="E4" s="7"/>
      <c r="F4" s="7"/>
      <c r="G4" s="8"/>
      <c r="H4" s="8"/>
      <c r="I4" s="8"/>
      <c r="J4" s="8"/>
      <c r="K4" s="7"/>
      <c r="L4" s="8"/>
      <c r="M4" s="8"/>
      <c r="N4" s="9"/>
      <c r="O4" s="9"/>
      <c r="P4" s="10" t="s">
        <v>7</v>
      </c>
    </row>
    <row r="5" spans="2:16" ht="57.95" customHeight="1">
      <c r="B5" s="129"/>
      <c r="C5" s="130"/>
      <c r="D5" s="133" t="s">
        <v>8</v>
      </c>
      <c r="E5" s="124" t="s">
        <v>9</v>
      </c>
      <c r="F5" s="125"/>
      <c r="G5" s="12" t="s">
        <v>10</v>
      </c>
      <c r="H5" s="13" t="s">
        <v>11</v>
      </c>
      <c r="I5" s="109" t="s">
        <v>12</v>
      </c>
      <c r="J5" s="110"/>
      <c r="K5" s="135" t="s">
        <v>13</v>
      </c>
      <c r="L5" s="136"/>
      <c r="M5" s="136"/>
      <c r="N5" s="136"/>
      <c r="O5" s="137"/>
      <c r="P5" s="14" t="s">
        <v>14</v>
      </c>
    </row>
    <row r="6" spans="2:16" ht="39.950000000000003" customHeight="1">
      <c r="B6" s="131"/>
      <c r="C6" s="132"/>
      <c r="D6" s="134"/>
      <c r="E6" s="15" t="s">
        <v>15</v>
      </c>
      <c r="F6" s="16" t="s">
        <v>16</v>
      </c>
      <c r="G6" s="17"/>
      <c r="H6" s="18"/>
      <c r="I6" s="15" t="s">
        <v>15</v>
      </c>
      <c r="J6" s="19" t="s">
        <v>17</v>
      </c>
      <c r="K6" s="20" t="s">
        <v>15</v>
      </c>
      <c r="L6" s="21" t="s">
        <v>18</v>
      </c>
      <c r="M6" s="22" t="s">
        <v>19</v>
      </c>
      <c r="N6" s="22" t="s">
        <v>20</v>
      </c>
      <c r="O6" s="19" t="s">
        <v>21</v>
      </c>
      <c r="P6" s="23"/>
    </row>
    <row r="7" spans="2:16" ht="30" customHeight="1">
      <c r="B7" s="107" t="s">
        <v>22</v>
      </c>
      <c r="C7" s="108"/>
      <c r="D7" s="120">
        <f>E7+G7+H7+I7+K7+P7</f>
        <v>20058</v>
      </c>
      <c r="E7" s="24">
        <f>E9+E11+E13+E19+E21+E23+E25+E31+E15+E17</f>
        <v>2673</v>
      </c>
      <c r="F7" s="25">
        <f>F9+F11+F13+F19+F21+F23+F25+F31+F15+F17</f>
        <v>2080</v>
      </c>
      <c r="G7" s="26">
        <f t="shared" ref="G7:P7" si="0">G9+G11+G13+G19+G21+G23+G25+G31+G15+G17</f>
        <v>125</v>
      </c>
      <c r="H7" s="24">
        <f t="shared" si="0"/>
        <v>5194</v>
      </c>
      <c r="I7" s="27">
        <f t="shared" si="0"/>
        <v>1015</v>
      </c>
      <c r="J7" s="25">
        <f t="shared" si="0"/>
        <v>794</v>
      </c>
      <c r="K7" s="27">
        <f t="shared" si="0"/>
        <v>11051</v>
      </c>
      <c r="L7" s="28">
        <f t="shared" si="0"/>
        <v>4836</v>
      </c>
      <c r="M7" s="28">
        <f t="shared" si="0"/>
        <v>1759</v>
      </c>
      <c r="N7" s="28">
        <f t="shared" si="0"/>
        <v>200</v>
      </c>
      <c r="O7" s="25">
        <f t="shared" si="0"/>
        <v>4256</v>
      </c>
      <c r="P7" s="29">
        <f t="shared" si="0"/>
        <v>0</v>
      </c>
    </row>
    <row r="8" spans="2:16" ht="27" customHeight="1" thickBot="1">
      <c r="B8" s="118"/>
      <c r="C8" s="119"/>
      <c r="D8" s="121"/>
      <c r="E8" s="30">
        <f>(E7/$D7)</f>
        <v>0.13326353574633562</v>
      </c>
      <c r="F8" s="31">
        <f>(F7/$D7)</f>
        <v>0.10369927211087845</v>
      </c>
      <c r="G8" s="32">
        <f t="shared" ref="G8:O8" si="1">(G7/$D7)</f>
        <v>6.2319274105095222E-3</v>
      </c>
      <c r="H8" s="30">
        <f>(H7/$D7)</f>
        <v>0.25894904776149169</v>
      </c>
      <c r="I8" s="33">
        <f t="shared" si="1"/>
        <v>5.0603250573337324E-2</v>
      </c>
      <c r="J8" s="31">
        <f t="shared" si="1"/>
        <v>3.9585202911556483E-2</v>
      </c>
      <c r="K8" s="33">
        <f t="shared" si="1"/>
        <v>0.55095223850832586</v>
      </c>
      <c r="L8" s="34">
        <f t="shared" si="1"/>
        <v>0.2411008076577924</v>
      </c>
      <c r="M8" s="34">
        <f t="shared" si="1"/>
        <v>8.7695682520690002E-2</v>
      </c>
      <c r="N8" s="34">
        <f t="shared" si="1"/>
        <v>9.9710838568152355E-3</v>
      </c>
      <c r="O8" s="31">
        <f t="shared" si="1"/>
        <v>0.21218466447302822</v>
      </c>
      <c r="P8" s="35">
        <f>(P7/$D7)</f>
        <v>0</v>
      </c>
    </row>
    <row r="9" spans="2:16" s="45" customFormat="1" ht="30" customHeight="1" thickTop="1">
      <c r="B9" s="122" t="s">
        <v>23</v>
      </c>
      <c r="C9" s="123"/>
      <c r="D9" s="36">
        <f>E9+G9+H9+I9+K9+P9</f>
        <v>3372</v>
      </c>
      <c r="E9" s="37">
        <f>'[1]CSV表4-2 局'!F136+[1]別表11特定技能・国籍!C7</f>
        <v>549</v>
      </c>
      <c r="F9" s="38">
        <f>'[1]CSV表4-2 局'!G136</f>
        <v>442</v>
      </c>
      <c r="G9" s="39">
        <f>'[1]CSV表4-2 局'!H136</f>
        <v>36</v>
      </c>
      <c r="H9" s="37">
        <f>'[1]CSV表4-2 局'!I136</f>
        <v>1723</v>
      </c>
      <c r="I9" s="40">
        <f>'[1]CSV表4-2 局'!J136</f>
        <v>329</v>
      </c>
      <c r="J9" s="41">
        <f>'[1]CSV表4-2 局'!K136</f>
        <v>279</v>
      </c>
      <c r="K9" s="42">
        <f>'[1]CSV表4-2 局'!L136</f>
        <v>735</v>
      </c>
      <c r="L9" s="43">
        <f>'[1]CSV表4-2 局'!M136</f>
        <v>477</v>
      </c>
      <c r="M9" s="43">
        <f>'[1]CSV表4-2 局'!N136</f>
        <v>173</v>
      </c>
      <c r="N9" s="43">
        <f>'[1]CSV表4-2 局'!O136</f>
        <v>35</v>
      </c>
      <c r="O9" s="41">
        <f>'[1]CSV表4-2 局'!P136</f>
        <v>50</v>
      </c>
      <c r="P9" s="44">
        <f>'[1]CSV表4-2 局'!Q136-[1]別表11特定技能・国籍!C7</f>
        <v>0</v>
      </c>
    </row>
    <row r="10" spans="2:16" s="45" customFormat="1" ht="27" customHeight="1">
      <c r="B10" s="94"/>
      <c r="C10" s="95"/>
      <c r="D10" s="46">
        <f>D9/D$7</f>
        <v>0.16811247382590488</v>
      </c>
      <c r="E10" s="47">
        <f>(E9/$D9)</f>
        <v>0.16281138790035588</v>
      </c>
      <c r="F10" s="48">
        <f t="shared" ref="F10:P10" si="2">(F9/$D9)</f>
        <v>0.13107947805456702</v>
      </c>
      <c r="G10" s="49">
        <f t="shared" si="2"/>
        <v>1.0676156583629894E-2</v>
      </c>
      <c r="H10" s="47">
        <f>(H9/$D9)</f>
        <v>0.51097271648873077</v>
      </c>
      <c r="I10" s="50">
        <f>(I9/$D9)</f>
        <v>9.7568208778173196E-2</v>
      </c>
      <c r="J10" s="48">
        <f t="shared" si="2"/>
        <v>8.274021352313167E-2</v>
      </c>
      <c r="K10" s="50">
        <f t="shared" si="2"/>
        <v>0.21797153024911031</v>
      </c>
      <c r="L10" s="51">
        <f t="shared" si="2"/>
        <v>0.14145907473309607</v>
      </c>
      <c r="M10" s="51">
        <f t="shared" si="2"/>
        <v>5.1304863582443655E-2</v>
      </c>
      <c r="N10" s="51">
        <f t="shared" si="2"/>
        <v>1.0379596678529062E-2</v>
      </c>
      <c r="O10" s="48">
        <f t="shared" si="2"/>
        <v>1.4827995255041519E-2</v>
      </c>
      <c r="P10" s="52">
        <f t="shared" si="2"/>
        <v>0</v>
      </c>
    </row>
    <row r="11" spans="2:16" s="45" customFormat="1" ht="30" customHeight="1">
      <c r="B11" s="124" t="s">
        <v>0</v>
      </c>
      <c r="C11" s="125"/>
      <c r="D11" s="53">
        <f>E11+G11+H11+I11+K11+P11</f>
        <v>303</v>
      </c>
      <c r="E11" s="54">
        <f>'[1]CSV表4-2 局'!F137+[1]別表11特定技能・国籍!C8</f>
        <v>82</v>
      </c>
      <c r="F11" s="55">
        <f>'[1]CSV表4-2 局'!G137</f>
        <v>75</v>
      </c>
      <c r="G11" s="56">
        <f>'[1]CSV表4-2 局'!H137</f>
        <v>20</v>
      </c>
      <c r="H11" s="54">
        <f>'[1]CSV表4-2 局'!I137</f>
        <v>4</v>
      </c>
      <c r="I11" s="57">
        <f>'[1]CSV表4-2 局'!J137</f>
        <v>40</v>
      </c>
      <c r="J11" s="55">
        <f>'[1]CSV表4-2 局'!K137</f>
        <v>34</v>
      </c>
      <c r="K11" s="58">
        <f>'[1]CSV表4-2 局'!L137</f>
        <v>157</v>
      </c>
      <c r="L11" s="59">
        <f>'[1]CSV表4-2 局'!M137</f>
        <v>113</v>
      </c>
      <c r="M11" s="59">
        <f>'[1]CSV表4-2 局'!N137</f>
        <v>31</v>
      </c>
      <c r="N11" s="59">
        <f>'[1]CSV表4-2 局'!O137</f>
        <v>2</v>
      </c>
      <c r="O11" s="55">
        <f>'[1]CSV表4-2 局'!P137</f>
        <v>11</v>
      </c>
      <c r="P11" s="60">
        <f>'[1]CSV表4-2 局'!Q137-[1]別表11特定技能・国籍!C8</f>
        <v>0</v>
      </c>
    </row>
    <row r="12" spans="2:16" s="45" customFormat="1" ht="27" customHeight="1">
      <c r="B12" s="96"/>
      <c r="C12" s="97"/>
      <c r="D12" s="61">
        <f>D11/D$7</f>
        <v>1.5106192043075083E-2</v>
      </c>
      <c r="E12" s="62">
        <f t="shared" ref="E12:P12" si="3">(E11/$D11)</f>
        <v>0.27062706270627063</v>
      </c>
      <c r="F12" s="63">
        <f>(F11/$D11)</f>
        <v>0.24752475247524752</v>
      </c>
      <c r="G12" s="64">
        <f t="shared" si="3"/>
        <v>6.6006600660066E-2</v>
      </c>
      <c r="H12" s="62">
        <f>(H11/$D11)</f>
        <v>1.3201320132013201E-2</v>
      </c>
      <c r="I12" s="65">
        <f>(I11/$D11)</f>
        <v>0.132013201320132</v>
      </c>
      <c r="J12" s="63">
        <f t="shared" si="3"/>
        <v>0.11221122112211221</v>
      </c>
      <c r="K12" s="65">
        <f t="shared" si="3"/>
        <v>0.5181518151815182</v>
      </c>
      <c r="L12" s="66">
        <f t="shared" si="3"/>
        <v>0.37293729372937295</v>
      </c>
      <c r="M12" s="66">
        <f t="shared" si="3"/>
        <v>0.10231023102310231</v>
      </c>
      <c r="N12" s="66">
        <f t="shared" si="3"/>
        <v>6.6006600660066007E-3</v>
      </c>
      <c r="O12" s="63">
        <f t="shared" si="3"/>
        <v>3.6303630363036306E-2</v>
      </c>
      <c r="P12" s="67">
        <f t="shared" si="3"/>
        <v>0</v>
      </c>
    </row>
    <row r="13" spans="2:16" s="45" customFormat="1" ht="30" customHeight="1">
      <c r="B13" s="107" t="s">
        <v>1</v>
      </c>
      <c r="C13" s="108"/>
      <c r="D13" s="26">
        <f>E13+G13+H13+I13+K13+P13</f>
        <v>2087</v>
      </c>
      <c r="E13" s="68">
        <f>'[1]CSV表4-2 局'!F139+[1]別表11特定技能・国籍!C9</f>
        <v>89</v>
      </c>
      <c r="F13" s="69">
        <f>'[1]CSV表4-2 局'!G139</f>
        <v>63</v>
      </c>
      <c r="G13" s="70">
        <f>'[1]CSV表4-2 局'!H139</f>
        <v>5</v>
      </c>
      <c r="H13" s="68">
        <f>'[1]CSV表4-2 局'!I139</f>
        <v>398</v>
      </c>
      <c r="I13" s="71">
        <f>'[1]CSV表4-2 局'!J139</f>
        <v>16</v>
      </c>
      <c r="J13" s="69">
        <f>'[1]CSV表4-2 局'!K139</f>
        <v>15</v>
      </c>
      <c r="K13" s="27">
        <f>'[1]CSV表4-2 局'!L139</f>
        <v>1579</v>
      </c>
      <c r="L13" s="72">
        <f>'[1]CSV表4-2 局'!M139</f>
        <v>802</v>
      </c>
      <c r="M13" s="72">
        <f>'[1]CSV表4-2 局'!N139</f>
        <v>272</v>
      </c>
      <c r="N13" s="72">
        <f>'[1]CSV表4-2 局'!O139</f>
        <v>42</v>
      </c>
      <c r="O13" s="69">
        <f>'[1]CSV表4-2 局'!P139</f>
        <v>463</v>
      </c>
      <c r="P13" s="29">
        <f>'[1]CSV表4-2 局'!Q139-[1]別表11特定技能・国籍!C9</f>
        <v>0</v>
      </c>
    </row>
    <row r="14" spans="2:16" s="45" customFormat="1" ht="27" customHeight="1">
      <c r="B14" s="107"/>
      <c r="C14" s="108"/>
      <c r="D14" s="46">
        <f>D13/D$7</f>
        <v>0.10404826004586698</v>
      </c>
      <c r="E14" s="47">
        <f>(E13/$D13)</f>
        <v>4.2644944896981313E-2</v>
      </c>
      <c r="F14" s="48">
        <f t="shared" ref="F14:K14" si="4">(F13/$D13)</f>
        <v>3.0186871106851941E-2</v>
      </c>
      <c r="G14" s="49">
        <f t="shared" si="4"/>
        <v>2.3957834211787254E-3</v>
      </c>
      <c r="H14" s="47">
        <f>(H13/$D13)</f>
        <v>0.19070436032582655</v>
      </c>
      <c r="I14" s="50">
        <f t="shared" ref="I14:K16" si="5">(I13/$D13)</f>
        <v>7.6665069477719217E-3</v>
      </c>
      <c r="J14" s="48">
        <f t="shared" si="4"/>
        <v>7.1873502635361767E-3</v>
      </c>
      <c r="K14" s="50">
        <f t="shared" si="4"/>
        <v>0.75658840440824149</v>
      </c>
      <c r="L14" s="51">
        <f>(L13/$D13)</f>
        <v>0.38428366075706755</v>
      </c>
      <c r="M14" s="51">
        <f>(M13/$D13)</f>
        <v>0.13033061811212265</v>
      </c>
      <c r="N14" s="51">
        <f>(N13/$D13)</f>
        <v>2.0124580737901295E-2</v>
      </c>
      <c r="O14" s="48">
        <f>(O13/$D13)</f>
        <v>0.22184954480114999</v>
      </c>
      <c r="P14" s="73">
        <f>(P13/$D13)</f>
        <v>0</v>
      </c>
    </row>
    <row r="15" spans="2:16" s="45" customFormat="1" ht="30" customHeight="1">
      <c r="B15" s="109" t="s">
        <v>24</v>
      </c>
      <c r="C15" s="110"/>
      <c r="D15" s="53">
        <f>E15+G15+H15+I15+K15+P15</f>
        <v>3669</v>
      </c>
      <c r="E15" s="54">
        <f>'[1]CSV表4-2 局'!F141+[1]別表11特定技能・国籍!C10</f>
        <v>1329</v>
      </c>
      <c r="F15" s="55">
        <f>'[1]CSV表4-2 局'!G141</f>
        <v>1288</v>
      </c>
      <c r="G15" s="56">
        <f>'[1]CSV表4-2 局'!H141</f>
        <v>16</v>
      </c>
      <c r="H15" s="54">
        <f>'[1]CSV表4-2 局'!I141</f>
        <v>1955</v>
      </c>
      <c r="I15" s="57">
        <f>'[1]CSV表4-2 局'!J141</f>
        <v>285</v>
      </c>
      <c r="J15" s="55">
        <f>'[1]CSV表4-2 局'!K141</f>
        <v>204</v>
      </c>
      <c r="K15" s="58">
        <f>'[1]CSV表4-2 局'!L141</f>
        <v>84</v>
      </c>
      <c r="L15" s="59">
        <f>'[1]CSV表4-2 局'!M141</f>
        <v>48</v>
      </c>
      <c r="M15" s="59">
        <f>'[1]CSV表4-2 局'!N141</f>
        <v>24</v>
      </c>
      <c r="N15" s="59">
        <f>'[1]CSV表4-2 局'!O141</f>
        <v>2</v>
      </c>
      <c r="O15" s="55">
        <f>'[1]CSV表4-2 局'!P141</f>
        <v>10</v>
      </c>
      <c r="P15" s="60">
        <f>'[1]CSV表4-2 局'!Q141-[1]別表11特定技能・国籍!C10</f>
        <v>0</v>
      </c>
    </row>
    <row r="16" spans="2:16" s="45" customFormat="1" ht="27" customHeight="1">
      <c r="B16" s="111"/>
      <c r="C16" s="112"/>
      <c r="D16" s="61">
        <f>D15/D$7</f>
        <v>0.18291953335327549</v>
      </c>
      <c r="E16" s="62">
        <f>(E15/$D15)</f>
        <v>0.36222403924775143</v>
      </c>
      <c r="F16" s="63">
        <f t="shared" ref="F16:G16" si="6">(F15/$D15)</f>
        <v>0.35104933224311802</v>
      </c>
      <c r="G16" s="64">
        <f t="shared" si="6"/>
        <v>4.3608612701008451E-3</v>
      </c>
      <c r="H16" s="62">
        <f>(H15/$D15)</f>
        <v>0.532842736440447</v>
      </c>
      <c r="I16" s="65">
        <f t="shared" si="5"/>
        <v>7.76778413736713E-2</v>
      </c>
      <c r="J16" s="63">
        <f t="shared" si="5"/>
        <v>5.5600981193785773E-2</v>
      </c>
      <c r="K16" s="65">
        <f t="shared" si="5"/>
        <v>2.2894521668029435E-2</v>
      </c>
      <c r="L16" s="66">
        <f>(L15/$D15)</f>
        <v>1.3082583810302535E-2</v>
      </c>
      <c r="M16" s="66">
        <f>(M15/$D15)</f>
        <v>6.5412919051512676E-3</v>
      </c>
      <c r="N16" s="66">
        <f>(N15/$D15)</f>
        <v>5.4510765876260563E-4</v>
      </c>
      <c r="O16" s="63">
        <f>(O15/$D15)</f>
        <v>2.7255382938130282E-3</v>
      </c>
      <c r="P16" s="67">
        <f>(P15/$D15)</f>
        <v>0</v>
      </c>
    </row>
    <row r="17" spans="2:16" s="45" customFormat="1" ht="30" customHeight="1">
      <c r="B17" s="107" t="s">
        <v>25</v>
      </c>
      <c r="C17" s="108"/>
      <c r="D17" s="26">
        <f>E17+G17+H17+I17+K17+P17</f>
        <v>166</v>
      </c>
      <c r="E17" s="68">
        <f>'[1]CSV表4-2 局'!F153+[1]別表11特定技能・国籍!C11</f>
        <v>29</v>
      </c>
      <c r="F17" s="69">
        <f>'[1]CSV表4-2 局'!G153</f>
        <v>23</v>
      </c>
      <c r="G17" s="70">
        <f>'[1]CSV表4-2 局'!H153</f>
        <v>6</v>
      </c>
      <c r="H17" s="68">
        <f>'[1]CSV表4-2 局'!I153</f>
        <v>0</v>
      </c>
      <c r="I17" s="71">
        <f>'[1]CSV表4-2 局'!J153</f>
        <v>115</v>
      </c>
      <c r="J17" s="69">
        <f>'[1]CSV表4-2 局'!K153</f>
        <v>66</v>
      </c>
      <c r="K17" s="27">
        <f>'[1]CSV表4-2 局'!L153</f>
        <v>16</v>
      </c>
      <c r="L17" s="72">
        <f>'[1]CSV表4-2 局'!M153</f>
        <v>11</v>
      </c>
      <c r="M17" s="72">
        <f>'[1]CSV表4-2 局'!N153</f>
        <v>0</v>
      </c>
      <c r="N17" s="72">
        <f>'[1]CSV表4-2 局'!O153</f>
        <v>2</v>
      </c>
      <c r="O17" s="69">
        <f>'[1]CSV表4-2 局'!P153</f>
        <v>3</v>
      </c>
      <c r="P17" s="29">
        <f>'[1]CSV表4-2 局'!Q153-[1]別表11特定技能・国籍!C11</f>
        <v>0</v>
      </c>
    </row>
    <row r="18" spans="2:16" s="45" customFormat="1" ht="27" customHeight="1">
      <c r="B18" s="107"/>
      <c r="C18" s="108"/>
      <c r="D18" s="46">
        <f>D17/D$7</f>
        <v>8.2759996011566462E-3</v>
      </c>
      <c r="E18" s="47">
        <f t="shared" ref="E18:P18" si="7">(E17/$D17)</f>
        <v>0.1746987951807229</v>
      </c>
      <c r="F18" s="48">
        <f t="shared" si="7"/>
        <v>0.13855421686746988</v>
      </c>
      <c r="G18" s="49">
        <f t="shared" si="7"/>
        <v>3.614457831325301E-2</v>
      </c>
      <c r="H18" s="47">
        <f t="shared" si="7"/>
        <v>0</v>
      </c>
      <c r="I18" s="50">
        <f t="shared" si="7"/>
        <v>0.69277108433734935</v>
      </c>
      <c r="J18" s="48">
        <f t="shared" si="7"/>
        <v>0.39759036144578314</v>
      </c>
      <c r="K18" s="50">
        <f t="shared" si="7"/>
        <v>9.6385542168674704E-2</v>
      </c>
      <c r="L18" s="51">
        <f t="shared" si="7"/>
        <v>6.6265060240963861E-2</v>
      </c>
      <c r="M18" s="51">
        <f t="shared" si="7"/>
        <v>0</v>
      </c>
      <c r="N18" s="51">
        <f t="shared" si="7"/>
        <v>1.2048192771084338E-2</v>
      </c>
      <c r="O18" s="48">
        <f t="shared" si="7"/>
        <v>1.8072289156626505E-2</v>
      </c>
      <c r="P18" s="73">
        <f t="shared" si="7"/>
        <v>0</v>
      </c>
    </row>
    <row r="19" spans="2:16" s="45" customFormat="1" ht="30" customHeight="1">
      <c r="B19" s="109" t="s">
        <v>26</v>
      </c>
      <c r="C19" s="110"/>
      <c r="D19" s="53">
        <f>E19+G19+H19+I19+K19+P19</f>
        <v>939</v>
      </c>
      <c r="E19" s="54">
        <f>'[1]CSV表4-2 局'!F142+[1]別表11特定技能・国籍!C12</f>
        <v>44</v>
      </c>
      <c r="F19" s="74">
        <f>'[1]CSV表4-2 局'!G142</f>
        <v>17</v>
      </c>
      <c r="G19" s="56">
        <f>'[1]CSV表4-2 局'!H142</f>
        <v>5</v>
      </c>
      <c r="H19" s="54">
        <f>'[1]CSV表4-2 局'!I142</f>
        <v>826</v>
      </c>
      <c r="I19" s="57">
        <f>'[1]CSV表4-2 局'!J142</f>
        <v>25</v>
      </c>
      <c r="J19" s="74">
        <f>'[1]CSV表4-2 局'!K142</f>
        <v>23</v>
      </c>
      <c r="K19" s="58">
        <f>'[1]CSV表4-2 局'!L142</f>
        <v>39</v>
      </c>
      <c r="L19" s="75">
        <f>'[1]CSV表4-2 局'!M142</f>
        <v>24</v>
      </c>
      <c r="M19" s="75">
        <f>'[1]CSV表4-2 局'!N142</f>
        <v>11</v>
      </c>
      <c r="N19" s="75">
        <f>'[1]CSV表4-2 局'!O142</f>
        <v>2</v>
      </c>
      <c r="O19" s="74">
        <f>'[1]CSV表4-2 局'!P142</f>
        <v>2</v>
      </c>
      <c r="P19" s="60">
        <f>'[1]CSV表4-2 局'!Q142-[1]別表11特定技能・国籍!C12</f>
        <v>0</v>
      </c>
    </row>
    <row r="20" spans="2:16" s="45" customFormat="1" ht="27" customHeight="1">
      <c r="B20" s="111"/>
      <c r="C20" s="112"/>
      <c r="D20" s="61">
        <f>D19/D$7</f>
        <v>4.6814238707747535E-2</v>
      </c>
      <c r="E20" s="62">
        <f>(E19/$D19)</f>
        <v>4.6858359957401494E-2</v>
      </c>
      <c r="F20" s="63">
        <f t="shared" ref="F20:G20" si="8">(F19/$D19)</f>
        <v>1.8104366347177849E-2</v>
      </c>
      <c r="G20" s="64">
        <f t="shared" si="8"/>
        <v>5.3248136315228968E-3</v>
      </c>
      <c r="H20" s="62">
        <f>(H19/$D19)</f>
        <v>0.87965921192758256</v>
      </c>
      <c r="I20" s="65">
        <f t="shared" ref="I20:K20" si="9">(I19/$D19)</f>
        <v>2.6624068157614485E-2</v>
      </c>
      <c r="J20" s="63">
        <f t="shared" si="9"/>
        <v>2.4494142705005325E-2</v>
      </c>
      <c r="K20" s="65">
        <f t="shared" si="9"/>
        <v>4.1533546325878593E-2</v>
      </c>
      <c r="L20" s="66">
        <f>(L19/$D19)</f>
        <v>2.5559105431309903E-2</v>
      </c>
      <c r="M20" s="66">
        <f>(M19/$D19)</f>
        <v>1.1714589989350373E-2</v>
      </c>
      <c r="N20" s="66">
        <f>(N19/$D19)</f>
        <v>2.1299254526091589E-3</v>
      </c>
      <c r="O20" s="63">
        <f>(O19/$D19)</f>
        <v>2.1299254526091589E-3</v>
      </c>
      <c r="P20" s="67">
        <f>(P19/$D19)</f>
        <v>0</v>
      </c>
    </row>
    <row r="21" spans="2:16" s="45" customFormat="1" ht="30" customHeight="1">
      <c r="B21" s="107" t="s">
        <v>2</v>
      </c>
      <c r="C21" s="108"/>
      <c r="D21" s="26">
        <f>E21+G21+H21+I21+K21+P21</f>
        <v>6770</v>
      </c>
      <c r="E21" s="68">
        <f>'[1]CSV表4-2 局'!F161+[1]別表11特定技能・国籍!C13</f>
        <v>19</v>
      </c>
      <c r="F21" s="69">
        <f>'[1]CSV表4-2 局'!G161</f>
        <v>8</v>
      </c>
      <c r="G21" s="70">
        <f>'[1]CSV表4-2 局'!H161</f>
        <v>0</v>
      </c>
      <c r="H21" s="68">
        <f>'[1]CSV表4-2 局'!I161</f>
        <v>2</v>
      </c>
      <c r="I21" s="71">
        <f>'[1]CSV表4-2 局'!J161</f>
        <v>1</v>
      </c>
      <c r="J21" s="69">
        <f>'[1]CSV表4-2 局'!K161</f>
        <v>0</v>
      </c>
      <c r="K21" s="27">
        <f>'[1]CSV表4-2 局'!L161</f>
        <v>6748</v>
      </c>
      <c r="L21" s="72">
        <f>'[1]CSV表4-2 局'!M161</f>
        <v>2564</v>
      </c>
      <c r="M21" s="72">
        <f>'[1]CSV表4-2 局'!N161</f>
        <v>985</v>
      </c>
      <c r="N21" s="72">
        <f>'[1]CSV表4-2 局'!O161</f>
        <v>72</v>
      </c>
      <c r="O21" s="69">
        <f>'[1]CSV表4-2 局'!P161</f>
        <v>3127</v>
      </c>
      <c r="P21" s="29">
        <f>'[1]CSV表4-2 局'!Q161-[1]別表11特定技能・国籍!C13</f>
        <v>0</v>
      </c>
    </row>
    <row r="22" spans="2:16" s="45" customFormat="1" ht="27" customHeight="1">
      <c r="B22" s="107"/>
      <c r="C22" s="108"/>
      <c r="D22" s="46">
        <f>D21/D$7</f>
        <v>0.33752118855319574</v>
      </c>
      <c r="E22" s="47">
        <f>(E21/$D21)</f>
        <v>2.8064992614475629E-3</v>
      </c>
      <c r="F22" s="48">
        <f t="shared" ref="F22:P22" si="10">(F21/$D21)</f>
        <v>1.1816838995568684E-3</v>
      </c>
      <c r="G22" s="49">
        <f t="shared" si="10"/>
        <v>0</v>
      </c>
      <c r="H22" s="47">
        <f>(H21/$D21)</f>
        <v>2.9542097488921711E-4</v>
      </c>
      <c r="I22" s="50">
        <f>(I21/$D21)</f>
        <v>1.4771048744460856E-4</v>
      </c>
      <c r="J22" s="48">
        <f t="shared" si="10"/>
        <v>0</v>
      </c>
      <c r="K22" s="50">
        <f t="shared" si="10"/>
        <v>0.99675036927621863</v>
      </c>
      <c r="L22" s="51">
        <f t="shared" si="10"/>
        <v>0.37872968980797639</v>
      </c>
      <c r="M22" s="51">
        <f t="shared" si="10"/>
        <v>0.14549483013293943</v>
      </c>
      <c r="N22" s="51">
        <f t="shared" si="10"/>
        <v>1.0635155096011817E-2</v>
      </c>
      <c r="O22" s="48">
        <f t="shared" si="10"/>
        <v>0.46189069423929097</v>
      </c>
      <c r="P22" s="73">
        <f t="shared" si="10"/>
        <v>0</v>
      </c>
    </row>
    <row r="23" spans="2:16" s="45" customFormat="1" ht="30" customHeight="1">
      <c r="B23" s="109" t="s">
        <v>3</v>
      </c>
      <c r="C23" s="110"/>
      <c r="D23" s="53">
        <f>E23+G23+H23+I23+K23+P23</f>
        <v>1034</v>
      </c>
      <c r="E23" s="54">
        <f>'[1]CSV表4-2 局'!F162+[1]別表11特定技能・国籍!C14</f>
        <v>1</v>
      </c>
      <c r="F23" s="55">
        <f>'[1]CSV表4-2 局'!G162</f>
        <v>1</v>
      </c>
      <c r="G23" s="56">
        <f>'[1]CSV表4-2 局'!H162</f>
        <v>0</v>
      </c>
      <c r="H23" s="54">
        <f>'[1]CSV表4-2 局'!I162</f>
        <v>4</v>
      </c>
      <c r="I23" s="57">
        <f>'[1]CSV表4-2 局'!J162</f>
        <v>1</v>
      </c>
      <c r="J23" s="55">
        <f>'[1]CSV表4-2 局'!K162</f>
        <v>0</v>
      </c>
      <c r="K23" s="58">
        <f>'[1]CSV表4-2 局'!L162</f>
        <v>1028</v>
      </c>
      <c r="L23" s="59">
        <f>'[1]CSV表4-2 局'!M162</f>
        <v>511</v>
      </c>
      <c r="M23" s="59">
        <f>'[1]CSV表4-2 局'!N162</f>
        <v>78</v>
      </c>
      <c r="N23" s="59">
        <f>'[1]CSV表4-2 局'!O162</f>
        <v>29</v>
      </c>
      <c r="O23" s="55">
        <f>'[1]CSV表4-2 局'!P162</f>
        <v>410</v>
      </c>
      <c r="P23" s="60">
        <f>'[1]CSV表4-2 局'!Q162-[1]別表11特定技能・国籍!C14</f>
        <v>0</v>
      </c>
    </row>
    <row r="24" spans="2:16" s="45" customFormat="1" ht="27" customHeight="1">
      <c r="B24" s="111"/>
      <c r="C24" s="112"/>
      <c r="D24" s="61">
        <f>D23/D$7</f>
        <v>5.1550503539734768E-2</v>
      </c>
      <c r="E24" s="62">
        <f>(E23/$D23)</f>
        <v>9.6711798839458415E-4</v>
      </c>
      <c r="F24" s="63">
        <f t="shared" ref="F24:P24" si="11">(F23/$D23)</f>
        <v>9.6711798839458415E-4</v>
      </c>
      <c r="G24" s="64">
        <f t="shared" si="11"/>
        <v>0</v>
      </c>
      <c r="H24" s="62">
        <f>(H23/$D23)</f>
        <v>3.8684719535783366E-3</v>
      </c>
      <c r="I24" s="65">
        <f>(I23/$D23)</f>
        <v>9.6711798839458415E-4</v>
      </c>
      <c r="J24" s="63">
        <f t="shared" si="11"/>
        <v>0</v>
      </c>
      <c r="K24" s="65">
        <f t="shared" si="11"/>
        <v>0.99419729206963248</v>
      </c>
      <c r="L24" s="66">
        <f t="shared" si="11"/>
        <v>0.49419729206963248</v>
      </c>
      <c r="M24" s="66">
        <f t="shared" si="11"/>
        <v>7.5435203094777567E-2</v>
      </c>
      <c r="N24" s="66">
        <f t="shared" si="11"/>
        <v>2.8046421663442941E-2</v>
      </c>
      <c r="O24" s="63">
        <f t="shared" si="11"/>
        <v>0.39651837524177952</v>
      </c>
      <c r="P24" s="67">
        <f t="shared" si="11"/>
        <v>0</v>
      </c>
    </row>
    <row r="25" spans="2:16" s="45" customFormat="1" ht="30" customHeight="1">
      <c r="B25" s="113" t="s">
        <v>27</v>
      </c>
      <c r="C25" s="114"/>
      <c r="D25" s="53">
        <f>E25+G25+H25+I25+K25+P25</f>
        <v>426</v>
      </c>
      <c r="E25" s="54">
        <f>'[1]CSV表4-2 局'!F194+[1]別表11特定技能・国籍!C15</f>
        <v>300</v>
      </c>
      <c r="F25" s="55">
        <f>'[1]CSV表4-2 局'!G194</f>
        <v>55</v>
      </c>
      <c r="G25" s="56">
        <f>'[1]CSV表4-2 局'!H194</f>
        <v>6</v>
      </c>
      <c r="H25" s="54">
        <f>'[1]CSV表4-2 局'!I194</f>
        <v>0</v>
      </c>
      <c r="I25" s="57">
        <f>'[1]CSV表4-2 局'!J194</f>
        <v>13</v>
      </c>
      <c r="J25" s="55">
        <f>'[1]CSV表4-2 局'!K194</f>
        <v>11</v>
      </c>
      <c r="K25" s="58">
        <f>'[1]CSV表4-2 局'!L194</f>
        <v>107</v>
      </c>
      <c r="L25" s="59">
        <f>'[1]CSV表4-2 局'!M194</f>
        <v>50</v>
      </c>
      <c r="M25" s="59">
        <f>'[1]CSV表4-2 局'!N194</f>
        <v>50</v>
      </c>
      <c r="N25" s="59">
        <f>'[1]CSV表4-2 局'!O194</f>
        <v>0</v>
      </c>
      <c r="O25" s="55">
        <f>'[1]CSV表4-2 局'!P194</f>
        <v>7</v>
      </c>
      <c r="P25" s="60">
        <f>'[1]CSV表4-2 局'!Q194-[1]別表11特定技能・国籍!C15</f>
        <v>0</v>
      </c>
    </row>
    <row r="26" spans="2:16" s="45" customFormat="1" ht="27" customHeight="1">
      <c r="B26" s="115"/>
      <c r="C26" s="116"/>
      <c r="D26" s="46">
        <f>D25/D$7</f>
        <v>2.1238408615016451E-2</v>
      </c>
      <c r="E26" s="47">
        <f>(E25/$D25)</f>
        <v>0.70422535211267601</v>
      </c>
      <c r="F26" s="48">
        <f t="shared" ref="F26:P26" si="12">(F25/$D25)</f>
        <v>0.12910798122065728</v>
      </c>
      <c r="G26" s="49">
        <f t="shared" si="12"/>
        <v>1.4084507042253521E-2</v>
      </c>
      <c r="H26" s="47">
        <f>(H25/$D25)</f>
        <v>0</v>
      </c>
      <c r="I26" s="50">
        <f>(I25/$D25)</f>
        <v>3.0516431924882629E-2</v>
      </c>
      <c r="J26" s="48">
        <f t="shared" si="12"/>
        <v>2.5821596244131457E-2</v>
      </c>
      <c r="K26" s="50">
        <f t="shared" si="12"/>
        <v>0.25117370892018781</v>
      </c>
      <c r="L26" s="51">
        <f t="shared" si="12"/>
        <v>0.11737089201877934</v>
      </c>
      <c r="M26" s="51">
        <f t="shared" si="12"/>
        <v>0.11737089201877934</v>
      </c>
      <c r="N26" s="51">
        <f t="shared" si="12"/>
        <v>0</v>
      </c>
      <c r="O26" s="48">
        <f t="shared" si="12"/>
        <v>1.6431924882629109E-2</v>
      </c>
      <c r="P26" s="73">
        <f t="shared" si="12"/>
        <v>0</v>
      </c>
    </row>
    <row r="27" spans="2:16" s="84" customFormat="1" ht="30" customHeight="1">
      <c r="B27" s="76"/>
      <c r="C27" s="92" t="s">
        <v>28</v>
      </c>
      <c r="D27" s="77">
        <f>E27+G27+H27+I27+K27+P27</f>
        <v>256</v>
      </c>
      <c r="E27" s="78">
        <f>'[1]CSV表4-2 局'!F159+[1]別表11特定技能・国籍!C16</f>
        <v>203</v>
      </c>
      <c r="F27" s="79">
        <f>'[1]CSV表4-2 局'!G159</f>
        <v>27</v>
      </c>
      <c r="G27" s="80">
        <f>'[1]CSV表4-2 局'!H159</f>
        <v>0</v>
      </c>
      <c r="H27" s="78">
        <f>'[1]CSV表4-2 局'!I159</f>
        <v>0</v>
      </c>
      <c r="I27" s="81">
        <f>'[1]CSV表4-2 局'!J159</f>
        <v>8</v>
      </c>
      <c r="J27" s="79">
        <f>'[1]CSV表4-2 局'!K159</f>
        <v>6</v>
      </c>
      <c r="K27" s="81">
        <f>'[1]CSV表4-2 局'!L159</f>
        <v>45</v>
      </c>
      <c r="L27" s="82">
        <f>'[1]CSV表4-2 局'!M159</f>
        <v>20</v>
      </c>
      <c r="M27" s="82">
        <f>'[1]CSV表4-2 局'!N159</f>
        <v>21</v>
      </c>
      <c r="N27" s="82">
        <f>'[1]CSV表4-2 局'!O159</f>
        <v>0</v>
      </c>
      <c r="O27" s="79">
        <f>'[1]CSV表4-2 局'!P159</f>
        <v>4</v>
      </c>
      <c r="P27" s="83">
        <f>'[1]CSV表4-2 局'!Q159-[1]別表11特定技能・国籍!C16</f>
        <v>0</v>
      </c>
    </row>
    <row r="28" spans="2:16" s="84" customFormat="1" ht="27" customHeight="1">
      <c r="B28" s="76"/>
      <c r="C28" s="117"/>
      <c r="D28" s="46">
        <f>D27/D$7</f>
        <v>1.2762987336723501E-2</v>
      </c>
      <c r="E28" s="47">
        <f>(E27/$D27)</f>
        <v>0.79296875</v>
      </c>
      <c r="F28" s="48">
        <f>(F27/$D27)</f>
        <v>0.10546875</v>
      </c>
      <c r="G28" s="49">
        <f t="shared" ref="G28" si="13">(G27/$D27)</f>
        <v>0</v>
      </c>
      <c r="H28" s="47">
        <f>(H27/$D27)</f>
        <v>0</v>
      </c>
      <c r="I28" s="50">
        <f t="shared" ref="I28:P28" si="14">(I27/$D27)</f>
        <v>3.125E-2</v>
      </c>
      <c r="J28" s="48">
        <f t="shared" si="14"/>
        <v>2.34375E-2</v>
      </c>
      <c r="K28" s="50">
        <f t="shared" si="14"/>
        <v>0.17578125</v>
      </c>
      <c r="L28" s="51">
        <f t="shared" si="14"/>
        <v>7.8125E-2</v>
      </c>
      <c r="M28" s="51">
        <f t="shared" si="14"/>
        <v>8.203125E-2</v>
      </c>
      <c r="N28" s="51">
        <f t="shared" si="14"/>
        <v>0</v>
      </c>
      <c r="O28" s="48">
        <f t="shared" si="14"/>
        <v>1.5625E-2</v>
      </c>
      <c r="P28" s="52">
        <f t="shared" si="14"/>
        <v>0</v>
      </c>
    </row>
    <row r="29" spans="2:16" ht="30" customHeight="1">
      <c r="B29" s="76"/>
      <c r="C29" s="92" t="s">
        <v>29</v>
      </c>
      <c r="D29" s="77">
        <f>E29+G29+H29+I29+K29+P29</f>
        <v>40</v>
      </c>
      <c r="E29" s="78">
        <f>'[1]CSV表4-2 局'!F169+[1]別表11特定技能・国籍!C17</f>
        <v>26</v>
      </c>
      <c r="F29" s="79">
        <f>'[1]CSV表4-2 局'!G169</f>
        <v>7</v>
      </c>
      <c r="G29" s="80">
        <f>'[1]CSV表4-2 局'!H169</f>
        <v>0</v>
      </c>
      <c r="H29" s="78">
        <f>'[1]CSV表4-2 局'!I169</f>
        <v>0</v>
      </c>
      <c r="I29" s="81">
        <f>'[1]CSV表4-2 局'!J169</f>
        <v>1</v>
      </c>
      <c r="J29" s="79">
        <f>'[1]CSV表4-2 局'!K169</f>
        <v>1</v>
      </c>
      <c r="K29" s="81">
        <f>'[1]CSV表4-2 局'!L169</f>
        <v>13</v>
      </c>
      <c r="L29" s="82">
        <f>'[1]CSV表4-2 局'!M169</f>
        <v>5</v>
      </c>
      <c r="M29" s="82">
        <f>'[1]CSV表4-2 局'!N169</f>
        <v>8</v>
      </c>
      <c r="N29" s="82">
        <f>'[1]CSV表4-2 局'!O169</f>
        <v>0</v>
      </c>
      <c r="O29" s="79">
        <f>'[1]CSV表4-2 局'!P169</f>
        <v>0</v>
      </c>
      <c r="P29" s="83">
        <f>'[1]CSV表4-2 局'!Q169-[1]別表11特定技能・国籍!C17</f>
        <v>0</v>
      </c>
    </row>
    <row r="30" spans="2:16" ht="27" customHeight="1">
      <c r="B30" s="85"/>
      <c r="C30" s="93"/>
      <c r="D30" s="61">
        <f>D29/D$7</f>
        <v>1.9942167713630473E-3</v>
      </c>
      <c r="E30" s="62">
        <f t="shared" ref="E30:P30" si="15">(E29/$D29)</f>
        <v>0.65</v>
      </c>
      <c r="F30" s="63">
        <f t="shared" si="15"/>
        <v>0.17499999999999999</v>
      </c>
      <c r="G30" s="64">
        <f t="shared" si="15"/>
        <v>0</v>
      </c>
      <c r="H30" s="62">
        <f>(H29/$D29)</f>
        <v>0</v>
      </c>
      <c r="I30" s="65">
        <f t="shared" si="15"/>
        <v>2.5000000000000001E-2</v>
      </c>
      <c r="J30" s="63">
        <f t="shared" si="15"/>
        <v>2.5000000000000001E-2</v>
      </c>
      <c r="K30" s="65">
        <f t="shared" si="15"/>
        <v>0.32500000000000001</v>
      </c>
      <c r="L30" s="66">
        <f t="shared" si="15"/>
        <v>0.125</v>
      </c>
      <c r="M30" s="66">
        <f t="shared" si="15"/>
        <v>0.2</v>
      </c>
      <c r="N30" s="66">
        <f t="shared" si="15"/>
        <v>0</v>
      </c>
      <c r="O30" s="63">
        <f t="shared" si="15"/>
        <v>0</v>
      </c>
      <c r="P30" s="67">
        <f t="shared" si="15"/>
        <v>0</v>
      </c>
    </row>
    <row r="31" spans="2:16" ht="26.25" customHeight="1">
      <c r="B31" s="94" t="s">
        <v>4</v>
      </c>
      <c r="C31" s="95"/>
      <c r="D31" s="26">
        <f>E31+G31+H31+I31+K31+P31</f>
        <v>1292</v>
      </c>
      <c r="E31" s="68">
        <f>'[1]CSV表4-2 局'!F196+[1]別表11特定技能・国籍!C18</f>
        <v>231</v>
      </c>
      <c r="F31" s="69">
        <f>'[1]CSV表4-2 局'!G196</f>
        <v>108</v>
      </c>
      <c r="G31" s="70">
        <f>'[1]CSV表4-2 局'!H196</f>
        <v>31</v>
      </c>
      <c r="H31" s="68">
        <f>'[1]CSV表4-2 局'!I196</f>
        <v>282</v>
      </c>
      <c r="I31" s="71">
        <f>'[1]CSV表4-2 局'!J196</f>
        <v>190</v>
      </c>
      <c r="J31" s="69">
        <f>'[1]CSV表4-2 局'!K196</f>
        <v>162</v>
      </c>
      <c r="K31" s="27">
        <f>'[1]CSV表4-2 局'!L196</f>
        <v>558</v>
      </c>
      <c r="L31" s="72">
        <f>'[1]CSV表4-2 局'!M196</f>
        <v>236</v>
      </c>
      <c r="M31" s="72">
        <f>'[1]CSV表4-2 局'!N196</f>
        <v>135</v>
      </c>
      <c r="N31" s="72">
        <f>'[1]CSV表4-2 局'!O196</f>
        <v>14</v>
      </c>
      <c r="O31" s="69">
        <f>'[1]CSV表4-2 局'!P196</f>
        <v>173</v>
      </c>
      <c r="P31" s="29">
        <f>'[1]CSV表4-2 局'!Q196-[1]別表11特定技能・国籍!C18</f>
        <v>0</v>
      </c>
    </row>
    <row r="32" spans="2:16" ht="24.75" customHeight="1">
      <c r="B32" s="96"/>
      <c r="C32" s="97"/>
      <c r="D32" s="61">
        <f>D31/D$7</f>
        <v>6.441320171502643E-2</v>
      </c>
      <c r="E32" s="62">
        <f>(E31/$D31)</f>
        <v>0.17879256965944273</v>
      </c>
      <c r="F32" s="63">
        <f t="shared" ref="F32:P32" si="16">(F31/$D31)</f>
        <v>8.3591331269349839E-2</v>
      </c>
      <c r="G32" s="64">
        <f t="shared" si="16"/>
        <v>2.3993808049535603E-2</v>
      </c>
      <c r="H32" s="62">
        <f>(H31/$D31)</f>
        <v>0.21826625386996903</v>
      </c>
      <c r="I32" s="65">
        <f>(I31/$D31)</f>
        <v>0.14705882352941177</v>
      </c>
      <c r="J32" s="63">
        <f t="shared" si="16"/>
        <v>0.12538699690402477</v>
      </c>
      <c r="K32" s="65">
        <f t="shared" si="16"/>
        <v>0.43188854489164086</v>
      </c>
      <c r="L32" s="66">
        <f t="shared" si="16"/>
        <v>0.1826625386996904</v>
      </c>
      <c r="M32" s="66">
        <f t="shared" si="16"/>
        <v>0.10448916408668731</v>
      </c>
      <c r="N32" s="66">
        <f t="shared" si="16"/>
        <v>1.0835913312693499E-2</v>
      </c>
      <c r="O32" s="63">
        <f t="shared" si="16"/>
        <v>0.13390092879256965</v>
      </c>
      <c r="P32" s="67">
        <f t="shared" si="16"/>
        <v>0</v>
      </c>
    </row>
    <row r="33" spans="2:16" ht="9" customHeight="1">
      <c r="B33" s="86"/>
      <c r="C33" s="87"/>
      <c r="D33" s="87"/>
      <c r="E33" s="88"/>
      <c r="F33" s="88"/>
      <c r="G33" s="88"/>
      <c r="H33" s="88"/>
      <c r="I33" s="88"/>
      <c r="J33" s="88"/>
      <c r="K33" s="88"/>
      <c r="L33" s="88"/>
      <c r="M33" s="88"/>
      <c r="N33" s="88"/>
      <c r="O33" s="88"/>
      <c r="P33" s="89"/>
    </row>
    <row r="34" spans="2:16" ht="18.75" customHeight="1">
      <c r="B34" s="98" t="s">
        <v>30</v>
      </c>
      <c r="C34" s="99"/>
      <c r="D34" s="99"/>
      <c r="E34" s="99"/>
      <c r="F34" s="99"/>
      <c r="G34" s="99"/>
      <c r="H34" s="99"/>
      <c r="I34" s="99"/>
      <c r="J34" s="99"/>
      <c r="K34" s="99"/>
      <c r="L34" s="99"/>
      <c r="M34" s="99"/>
      <c r="N34" s="99"/>
      <c r="O34" s="99"/>
      <c r="P34" s="100"/>
    </row>
    <row r="35" spans="2:16" ht="18" customHeight="1">
      <c r="B35" s="101" t="s">
        <v>31</v>
      </c>
      <c r="C35" s="102"/>
      <c r="D35" s="102"/>
      <c r="E35" s="102"/>
      <c r="F35" s="102"/>
      <c r="G35" s="102"/>
      <c r="H35" s="102"/>
      <c r="I35" s="102"/>
      <c r="J35" s="102"/>
      <c r="K35" s="102"/>
      <c r="L35" s="102"/>
      <c r="M35" s="102"/>
      <c r="N35" s="102"/>
      <c r="O35" s="102"/>
      <c r="P35" s="103"/>
    </row>
    <row r="36" spans="2:16" ht="18" customHeight="1">
      <c r="B36" s="104" t="s">
        <v>32</v>
      </c>
      <c r="C36" s="105"/>
      <c r="D36" s="105"/>
      <c r="E36" s="105"/>
      <c r="F36" s="105"/>
      <c r="G36" s="105"/>
      <c r="H36" s="105"/>
      <c r="I36" s="105"/>
      <c r="J36" s="105"/>
      <c r="K36" s="105"/>
      <c r="L36" s="105"/>
      <c r="M36" s="105"/>
      <c r="N36" s="105"/>
      <c r="O36" s="105"/>
      <c r="P36" s="106"/>
    </row>
    <row r="37" spans="2:16" ht="15" customHeight="1"/>
    <row r="38" spans="2:16">
      <c r="D38" s="91"/>
      <c r="E38" s="91"/>
      <c r="F38" s="91"/>
      <c r="G38" s="91"/>
      <c r="H38" s="91"/>
      <c r="I38" s="91"/>
      <c r="J38" s="91"/>
      <c r="K38" s="91"/>
      <c r="L38" s="91"/>
      <c r="M38" s="91"/>
      <c r="N38" s="91"/>
      <c r="O38" s="91"/>
      <c r="P38" s="91"/>
    </row>
    <row r="39" spans="2:16">
      <c r="D39" s="91"/>
      <c r="E39" s="91"/>
      <c r="F39" s="91"/>
      <c r="G39" s="91"/>
      <c r="H39" s="91"/>
      <c r="I39" s="91"/>
      <c r="J39" s="91"/>
      <c r="K39" s="91"/>
      <c r="L39" s="91"/>
      <c r="M39" s="91"/>
      <c r="N39" s="91"/>
      <c r="O39" s="91"/>
      <c r="P39" s="91"/>
    </row>
  </sheetData>
  <mergeCells count="23">
    <mergeCell ref="B2:P2"/>
    <mergeCell ref="B5:C6"/>
    <mergeCell ref="D5:D6"/>
    <mergeCell ref="E5:F5"/>
    <mergeCell ref="I5:J5"/>
    <mergeCell ref="K5:O5"/>
    <mergeCell ref="C27:C28"/>
    <mergeCell ref="B7:C8"/>
    <mergeCell ref="D7:D8"/>
    <mergeCell ref="B9:C10"/>
    <mergeCell ref="B11:C12"/>
    <mergeCell ref="B13:C14"/>
    <mergeCell ref="B15:C16"/>
    <mergeCell ref="B17:C18"/>
    <mergeCell ref="B19:C20"/>
    <mergeCell ref="B21:C22"/>
    <mergeCell ref="B23:C24"/>
    <mergeCell ref="B25:C26"/>
    <mergeCell ref="C29:C30"/>
    <mergeCell ref="B31:C32"/>
    <mergeCell ref="B34:P34"/>
    <mergeCell ref="B35:P35"/>
    <mergeCell ref="B36:P36"/>
  </mergeCells>
  <phoneticPr fontId="3"/>
  <printOptions horizontalCentered="1"/>
  <pageMargins left="0.23622047244094491" right="0.27559055118110237" top="0.51181102362204722" bottom="0.39370078740157483" header="0.55118110236220474" footer="0.51181102362204722"/>
  <pageSetup paperSize="9" scale="60" orientation="landscape" cellComments="asDisplayed"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19" sqref="F19"/>
    </sheetView>
  </sheetViews>
  <sheetFormatPr defaultRowHeight="13.5"/>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別表4国籍・在留資格</vt:lpstr>
      <vt:lpstr>Sheet1</vt:lpstr>
      <vt:lpstr>別表4国籍・在留資格!Print_Area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Satellite</dc:creator>
  <cp:lastModifiedBy>ハローワークシステム</cp:lastModifiedBy>
  <dcterms:created xsi:type="dcterms:W3CDTF">2020-02-07T04:08:42Z</dcterms:created>
  <dcterms:modified xsi:type="dcterms:W3CDTF">2020-02-07T05:40:59Z</dcterms:modified>
</cp:coreProperties>
</file>